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sis Varias\Daniela Pacheco\"/>
    </mc:Choice>
  </mc:AlternateContent>
  <bookViews>
    <workbookView xWindow="0" yWindow="0" windowWidth="20400" windowHeight="7365"/>
  </bookViews>
  <sheets>
    <sheet name="Teoria de Colas" sheetId="2" r:id="rId1"/>
    <sheet name="Ejemplo de uso de programa" sheetId="3" r:id="rId2"/>
  </sheets>
  <definedNames>
    <definedName name="_xlnm.Print_Area" localSheetId="1">'Ejemplo de uso de programa'!$A$1:$M$65</definedName>
    <definedName name="_xlnm.Print_Area" localSheetId="0">'Teoria de Colas'!$A$7:$X$29</definedName>
  </definedNames>
  <calcPr calcId="152511"/>
</workbook>
</file>

<file path=xl/calcChain.xml><?xml version="1.0" encoding="utf-8"?>
<calcChain xmlns="http://schemas.openxmlformats.org/spreadsheetml/2006/main">
  <c r="L49" i="3" l="1"/>
  <c r="J12" i="2" l="1"/>
  <c r="C34" i="2" l="1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33" i="2"/>
  <c r="K17" i="2"/>
  <c r="G478" i="2" l="1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33" i="2"/>
  <c r="O35" i="2"/>
  <c r="P35" i="2"/>
  <c r="N34" i="2"/>
  <c r="N35" i="2" s="1"/>
  <c r="O34" i="2"/>
  <c r="N33" i="2"/>
  <c r="E529" i="2" l="1"/>
  <c r="F529" i="2"/>
  <c r="I529" i="2" s="1"/>
  <c r="H529" i="2"/>
  <c r="J529" i="2" s="1"/>
  <c r="E530" i="2"/>
  <c r="F530" i="2"/>
  <c r="I530" i="2" s="1"/>
  <c r="H530" i="2"/>
  <c r="J530" i="2" s="1"/>
  <c r="E531" i="2"/>
  <c r="F531" i="2"/>
  <c r="I531" i="2" s="1"/>
  <c r="H531" i="2"/>
  <c r="J531" i="2" s="1"/>
  <c r="E532" i="2"/>
  <c r="F532" i="2"/>
  <c r="I532" i="2" s="1"/>
  <c r="H532" i="2"/>
  <c r="J532" i="2" s="1"/>
  <c r="E533" i="2"/>
  <c r="F533" i="2"/>
  <c r="I533" i="2" s="1"/>
  <c r="H533" i="2"/>
  <c r="J533" i="2" s="1"/>
  <c r="E521" i="2"/>
  <c r="F521" i="2"/>
  <c r="I521" i="2" s="1"/>
  <c r="H521" i="2"/>
  <c r="J521" i="2" s="1"/>
  <c r="E522" i="2"/>
  <c r="F522" i="2"/>
  <c r="I522" i="2" s="1"/>
  <c r="H522" i="2"/>
  <c r="J522" i="2" s="1"/>
  <c r="E523" i="2"/>
  <c r="F523" i="2"/>
  <c r="I523" i="2" s="1"/>
  <c r="H523" i="2"/>
  <c r="J523" i="2" s="1"/>
  <c r="E524" i="2"/>
  <c r="F524" i="2"/>
  <c r="I524" i="2" s="1"/>
  <c r="H524" i="2"/>
  <c r="J524" i="2" s="1"/>
  <c r="E525" i="2"/>
  <c r="F525" i="2"/>
  <c r="I525" i="2" s="1"/>
  <c r="H525" i="2"/>
  <c r="J525" i="2" s="1"/>
  <c r="E526" i="2"/>
  <c r="F526" i="2"/>
  <c r="I526" i="2" s="1"/>
  <c r="H526" i="2"/>
  <c r="J526" i="2" s="1"/>
  <c r="E527" i="2"/>
  <c r="F527" i="2"/>
  <c r="I527" i="2" s="1"/>
  <c r="H527" i="2"/>
  <c r="J527" i="2" s="1"/>
  <c r="E528" i="2"/>
  <c r="F528" i="2"/>
  <c r="I528" i="2" s="1"/>
  <c r="H528" i="2"/>
  <c r="J528" i="2" s="1"/>
  <c r="E478" i="2"/>
  <c r="F478" i="2"/>
  <c r="I478" i="2" s="1"/>
  <c r="H478" i="2"/>
  <c r="J478" i="2" s="1"/>
  <c r="E479" i="2"/>
  <c r="F479" i="2"/>
  <c r="I479" i="2" s="1"/>
  <c r="H479" i="2"/>
  <c r="J479" i="2" s="1"/>
  <c r="E480" i="2"/>
  <c r="F480" i="2"/>
  <c r="I480" i="2" s="1"/>
  <c r="H480" i="2"/>
  <c r="J480" i="2" s="1"/>
  <c r="E481" i="2"/>
  <c r="F481" i="2"/>
  <c r="I481" i="2" s="1"/>
  <c r="H481" i="2"/>
  <c r="J481" i="2" s="1"/>
  <c r="E482" i="2"/>
  <c r="F482" i="2"/>
  <c r="I482" i="2" s="1"/>
  <c r="H482" i="2"/>
  <c r="J482" i="2" s="1"/>
  <c r="E483" i="2"/>
  <c r="F483" i="2"/>
  <c r="I483" i="2" s="1"/>
  <c r="H483" i="2"/>
  <c r="J483" i="2" s="1"/>
  <c r="E484" i="2"/>
  <c r="F484" i="2"/>
  <c r="I484" i="2" s="1"/>
  <c r="H484" i="2"/>
  <c r="J484" i="2" s="1"/>
  <c r="E485" i="2"/>
  <c r="F485" i="2"/>
  <c r="I485" i="2" s="1"/>
  <c r="H485" i="2"/>
  <c r="J485" i="2" s="1"/>
  <c r="E486" i="2"/>
  <c r="F486" i="2"/>
  <c r="I486" i="2" s="1"/>
  <c r="H486" i="2"/>
  <c r="J486" i="2" s="1"/>
  <c r="E487" i="2"/>
  <c r="F487" i="2"/>
  <c r="I487" i="2" s="1"/>
  <c r="H487" i="2"/>
  <c r="J487" i="2" s="1"/>
  <c r="E488" i="2"/>
  <c r="F488" i="2"/>
  <c r="I488" i="2" s="1"/>
  <c r="H488" i="2"/>
  <c r="J488" i="2" s="1"/>
  <c r="E489" i="2"/>
  <c r="F489" i="2"/>
  <c r="I489" i="2" s="1"/>
  <c r="H489" i="2"/>
  <c r="J489" i="2" s="1"/>
  <c r="E490" i="2"/>
  <c r="F490" i="2"/>
  <c r="I490" i="2" s="1"/>
  <c r="H490" i="2"/>
  <c r="J490" i="2" s="1"/>
  <c r="E491" i="2"/>
  <c r="F491" i="2"/>
  <c r="I491" i="2" s="1"/>
  <c r="H491" i="2"/>
  <c r="J491" i="2" s="1"/>
  <c r="E492" i="2"/>
  <c r="F492" i="2"/>
  <c r="I492" i="2" s="1"/>
  <c r="H492" i="2"/>
  <c r="J492" i="2" s="1"/>
  <c r="E493" i="2"/>
  <c r="F493" i="2"/>
  <c r="I493" i="2" s="1"/>
  <c r="H493" i="2"/>
  <c r="J493" i="2" s="1"/>
  <c r="E494" i="2"/>
  <c r="F494" i="2"/>
  <c r="I494" i="2" s="1"/>
  <c r="H494" i="2"/>
  <c r="J494" i="2" s="1"/>
  <c r="E495" i="2"/>
  <c r="F495" i="2"/>
  <c r="I495" i="2" s="1"/>
  <c r="H495" i="2"/>
  <c r="J495" i="2" s="1"/>
  <c r="E496" i="2"/>
  <c r="F496" i="2"/>
  <c r="I496" i="2" s="1"/>
  <c r="H496" i="2"/>
  <c r="J496" i="2" s="1"/>
  <c r="E497" i="2"/>
  <c r="F497" i="2"/>
  <c r="I497" i="2" s="1"/>
  <c r="H497" i="2"/>
  <c r="J497" i="2" s="1"/>
  <c r="E498" i="2"/>
  <c r="F498" i="2"/>
  <c r="I498" i="2" s="1"/>
  <c r="H498" i="2"/>
  <c r="J498" i="2" s="1"/>
  <c r="E499" i="2"/>
  <c r="F499" i="2"/>
  <c r="I499" i="2" s="1"/>
  <c r="H499" i="2"/>
  <c r="J499" i="2" s="1"/>
  <c r="E500" i="2"/>
  <c r="F500" i="2"/>
  <c r="I500" i="2" s="1"/>
  <c r="H500" i="2"/>
  <c r="J500" i="2" s="1"/>
  <c r="E501" i="2"/>
  <c r="F501" i="2"/>
  <c r="I501" i="2" s="1"/>
  <c r="H501" i="2"/>
  <c r="J501" i="2" s="1"/>
  <c r="E502" i="2"/>
  <c r="F502" i="2"/>
  <c r="I502" i="2" s="1"/>
  <c r="H502" i="2"/>
  <c r="J502" i="2" s="1"/>
  <c r="E503" i="2"/>
  <c r="F503" i="2"/>
  <c r="I503" i="2" s="1"/>
  <c r="H503" i="2"/>
  <c r="J503" i="2" s="1"/>
  <c r="E504" i="2"/>
  <c r="F504" i="2"/>
  <c r="I504" i="2" s="1"/>
  <c r="H504" i="2"/>
  <c r="J504" i="2" s="1"/>
  <c r="E505" i="2"/>
  <c r="F505" i="2"/>
  <c r="I505" i="2" s="1"/>
  <c r="H505" i="2"/>
  <c r="J505" i="2" s="1"/>
  <c r="E506" i="2"/>
  <c r="F506" i="2"/>
  <c r="I506" i="2" s="1"/>
  <c r="H506" i="2"/>
  <c r="J506" i="2" s="1"/>
  <c r="E507" i="2"/>
  <c r="F507" i="2"/>
  <c r="I507" i="2" s="1"/>
  <c r="H507" i="2"/>
  <c r="J507" i="2" s="1"/>
  <c r="E508" i="2"/>
  <c r="F508" i="2"/>
  <c r="I508" i="2" s="1"/>
  <c r="H508" i="2"/>
  <c r="J508" i="2" s="1"/>
  <c r="E509" i="2"/>
  <c r="F509" i="2"/>
  <c r="I509" i="2" s="1"/>
  <c r="H509" i="2"/>
  <c r="J509" i="2" s="1"/>
  <c r="E510" i="2"/>
  <c r="F510" i="2"/>
  <c r="I510" i="2" s="1"/>
  <c r="H510" i="2"/>
  <c r="J510" i="2" s="1"/>
  <c r="E511" i="2"/>
  <c r="F511" i="2"/>
  <c r="I511" i="2" s="1"/>
  <c r="H511" i="2"/>
  <c r="J511" i="2" s="1"/>
  <c r="E512" i="2"/>
  <c r="F512" i="2"/>
  <c r="I512" i="2" s="1"/>
  <c r="H512" i="2"/>
  <c r="J512" i="2" s="1"/>
  <c r="E513" i="2"/>
  <c r="F513" i="2"/>
  <c r="I513" i="2" s="1"/>
  <c r="H513" i="2"/>
  <c r="J513" i="2" s="1"/>
  <c r="E514" i="2"/>
  <c r="F514" i="2"/>
  <c r="I514" i="2" s="1"/>
  <c r="H514" i="2"/>
  <c r="J514" i="2" s="1"/>
  <c r="E515" i="2"/>
  <c r="F515" i="2"/>
  <c r="I515" i="2" s="1"/>
  <c r="H515" i="2"/>
  <c r="J515" i="2" s="1"/>
  <c r="E516" i="2"/>
  <c r="F516" i="2"/>
  <c r="I516" i="2" s="1"/>
  <c r="H516" i="2"/>
  <c r="J516" i="2" s="1"/>
  <c r="E517" i="2"/>
  <c r="F517" i="2"/>
  <c r="I517" i="2" s="1"/>
  <c r="H517" i="2"/>
  <c r="J517" i="2" s="1"/>
  <c r="E518" i="2"/>
  <c r="F518" i="2"/>
  <c r="I518" i="2" s="1"/>
  <c r="H518" i="2"/>
  <c r="J518" i="2" s="1"/>
  <c r="E519" i="2"/>
  <c r="F519" i="2"/>
  <c r="I519" i="2" s="1"/>
  <c r="H519" i="2"/>
  <c r="J519" i="2" s="1"/>
  <c r="E520" i="2"/>
  <c r="F520" i="2"/>
  <c r="I520" i="2" s="1"/>
  <c r="H520" i="2"/>
  <c r="J520" i="2" s="1"/>
  <c r="J8" i="2" l="1"/>
  <c r="E37" i="2" s="1"/>
  <c r="J10" i="2" l="1"/>
  <c r="C23" i="2" s="1"/>
  <c r="J9" i="2"/>
  <c r="C22" i="2" s="1"/>
  <c r="E470" i="2"/>
  <c r="E474" i="2"/>
  <c r="E358" i="2"/>
  <c r="E362" i="2"/>
  <c r="E366" i="2"/>
  <c r="E370" i="2"/>
  <c r="E374" i="2"/>
  <c r="E378" i="2"/>
  <c r="E382" i="2"/>
  <c r="E386" i="2"/>
  <c r="E390" i="2"/>
  <c r="E394" i="2"/>
  <c r="E398" i="2"/>
  <c r="E402" i="2"/>
  <c r="E406" i="2"/>
  <c r="E410" i="2"/>
  <c r="E414" i="2"/>
  <c r="E418" i="2"/>
  <c r="E422" i="2"/>
  <c r="E426" i="2"/>
  <c r="E430" i="2"/>
  <c r="E434" i="2"/>
  <c r="E438" i="2"/>
  <c r="E442" i="2"/>
  <c r="E446" i="2"/>
  <c r="E450" i="2"/>
  <c r="E454" i="2"/>
  <c r="E458" i="2"/>
  <c r="E462" i="2"/>
  <c r="E466" i="2"/>
  <c r="E471" i="2"/>
  <c r="E475" i="2"/>
  <c r="E355" i="2"/>
  <c r="E359" i="2"/>
  <c r="E363" i="2"/>
  <c r="E367" i="2"/>
  <c r="E371" i="2"/>
  <c r="E375" i="2"/>
  <c r="E379" i="2"/>
  <c r="E383" i="2"/>
  <c r="E391" i="2"/>
  <c r="E395" i="2"/>
  <c r="E403" i="2"/>
  <c r="E411" i="2"/>
  <c r="E419" i="2"/>
  <c r="E427" i="2"/>
  <c r="E439" i="2"/>
  <c r="E447" i="2"/>
  <c r="E455" i="2"/>
  <c r="E463" i="2"/>
  <c r="E472" i="2"/>
  <c r="E476" i="2"/>
  <c r="E356" i="2"/>
  <c r="E360" i="2"/>
  <c r="E364" i="2"/>
  <c r="E368" i="2"/>
  <c r="E372" i="2"/>
  <c r="E376" i="2"/>
  <c r="E380" i="2"/>
  <c r="E384" i="2"/>
  <c r="E388" i="2"/>
  <c r="E392" i="2"/>
  <c r="E396" i="2"/>
  <c r="E400" i="2"/>
  <c r="E404" i="2"/>
  <c r="E408" i="2"/>
  <c r="E412" i="2"/>
  <c r="E416" i="2"/>
  <c r="E420" i="2"/>
  <c r="E424" i="2"/>
  <c r="E428" i="2"/>
  <c r="E432" i="2"/>
  <c r="E436" i="2"/>
  <c r="E440" i="2"/>
  <c r="E444" i="2"/>
  <c r="E448" i="2"/>
  <c r="E452" i="2"/>
  <c r="E456" i="2"/>
  <c r="E460" i="2"/>
  <c r="E464" i="2"/>
  <c r="E468" i="2"/>
  <c r="E469" i="2"/>
  <c r="E473" i="2"/>
  <c r="E477" i="2"/>
  <c r="E357" i="2"/>
  <c r="E361" i="2"/>
  <c r="E365" i="2"/>
  <c r="E369" i="2"/>
  <c r="E373" i="2"/>
  <c r="E377" i="2"/>
  <c r="E381" i="2"/>
  <c r="E385" i="2"/>
  <c r="E389" i="2"/>
  <c r="E393" i="2"/>
  <c r="E397" i="2"/>
  <c r="E401" i="2"/>
  <c r="E405" i="2"/>
  <c r="E409" i="2"/>
  <c r="E413" i="2"/>
  <c r="E417" i="2"/>
  <c r="E421" i="2"/>
  <c r="E425" i="2"/>
  <c r="E429" i="2"/>
  <c r="E433" i="2"/>
  <c r="E437" i="2"/>
  <c r="E441" i="2"/>
  <c r="E445" i="2"/>
  <c r="E449" i="2"/>
  <c r="E453" i="2"/>
  <c r="E457" i="2"/>
  <c r="E461" i="2"/>
  <c r="E465" i="2"/>
  <c r="E387" i="2"/>
  <c r="E399" i="2"/>
  <c r="E407" i="2"/>
  <c r="E415" i="2"/>
  <c r="E423" i="2"/>
  <c r="E431" i="2"/>
  <c r="E435" i="2"/>
  <c r="E443" i="2"/>
  <c r="E451" i="2"/>
  <c r="E459" i="2"/>
  <c r="E467" i="2"/>
  <c r="E335" i="2"/>
  <c r="E337" i="2"/>
  <c r="E339" i="2"/>
  <c r="E341" i="2"/>
  <c r="E343" i="2"/>
  <c r="E345" i="2"/>
  <c r="E347" i="2"/>
  <c r="E349" i="2"/>
  <c r="E351" i="2"/>
  <c r="E353" i="2"/>
  <c r="E334" i="2"/>
  <c r="E336" i="2"/>
  <c r="E338" i="2"/>
  <c r="E340" i="2"/>
  <c r="E342" i="2"/>
  <c r="E344" i="2"/>
  <c r="E346" i="2"/>
  <c r="E348" i="2"/>
  <c r="E350" i="2"/>
  <c r="E352" i="2"/>
  <c r="E354" i="2"/>
  <c r="D530" i="2"/>
  <c r="D532" i="2"/>
  <c r="D521" i="2"/>
  <c r="D528" i="2"/>
  <c r="D470" i="2"/>
  <c r="D472" i="2"/>
  <c r="D474" i="2"/>
  <c r="D476" i="2"/>
  <c r="D478" i="2"/>
  <c r="D480" i="2"/>
  <c r="D482" i="2"/>
  <c r="D484" i="2"/>
  <c r="D486" i="2"/>
  <c r="D488" i="2"/>
  <c r="D490" i="2"/>
  <c r="D492" i="2"/>
  <c r="D494" i="2"/>
  <c r="D496" i="2"/>
  <c r="D498" i="2"/>
  <c r="D500" i="2"/>
  <c r="D502" i="2"/>
  <c r="D509" i="2"/>
  <c r="D511" i="2"/>
  <c r="D514" i="2"/>
  <c r="D516" i="2"/>
  <c r="D336" i="2"/>
  <c r="D338" i="2"/>
  <c r="D340" i="2"/>
  <c r="D342" i="2"/>
  <c r="D367" i="2"/>
  <c r="D369" i="2"/>
  <c r="D371" i="2"/>
  <c r="D373" i="2"/>
  <c r="D400" i="2"/>
  <c r="D402" i="2"/>
  <c r="D404" i="2"/>
  <c r="D406" i="2"/>
  <c r="D421" i="2"/>
  <c r="D423" i="2"/>
  <c r="D425" i="2"/>
  <c r="D428" i="2"/>
  <c r="D430" i="2"/>
  <c r="D432" i="2"/>
  <c r="D437" i="2"/>
  <c r="D439" i="2"/>
  <c r="D441" i="2"/>
  <c r="D444" i="2"/>
  <c r="D446" i="2"/>
  <c r="D448" i="2"/>
  <c r="D453" i="2"/>
  <c r="D455" i="2"/>
  <c r="D457" i="2"/>
  <c r="D460" i="2"/>
  <c r="D462" i="2"/>
  <c r="D464" i="2"/>
  <c r="C21" i="2"/>
  <c r="D473" i="2"/>
  <c r="D475" i="2"/>
  <c r="D481" i="2"/>
  <c r="D483" i="2"/>
  <c r="D491" i="2"/>
  <c r="D495" i="2"/>
  <c r="D499" i="2"/>
  <c r="D510" i="2"/>
  <c r="D515" i="2"/>
  <c r="D374" i="2"/>
  <c r="D420" i="2"/>
  <c r="D422" i="2"/>
  <c r="D436" i="2"/>
  <c r="D523" i="2"/>
  <c r="D525" i="2"/>
  <c r="D527" i="2"/>
  <c r="D504" i="2"/>
  <c r="D506" i="2"/>
  <c r="D508" i="2"/>
  <c r="D513" i="2"/>
  <c r="D518" i="2"/>
  <c r="D520" i="2"/>
  <c r="D344" i="2"/>
  <c r="D346" i="2"/>
  <c r="D348" i="2"/>
  <c r="D350" i="2"/>
  <c r="D352" i="2"/>
  <c r="D354" i="2"/>
  <c r="D356" i="2"/>
  <c r="D358" i="2"/>
  <c r="D360" i="2"/>
  <c r="D362" i="2"/>
  <c r="D364" i="2"/>
  <c r="D366" i="2"/>
  <c r="D375" i="2"/>
  <c r="D377" i="2"/>
  <c r="D379" i="2"/>
  <c r="D381" i="2"/>
  <c r="D383" i="2"/>
  <c r="D385" i="2"/>
  <c r="D387" i="2"/>
  <c r="D389" i="2"/>
  <c r="D391" i="2"/>
  <c r="D393" i="2"/>
  <c r="D395" i="2"/>
  <c r="D397" i="2"/>
  <c r="D408" i="2"/>
  <c r="D410" i="2"/>
  <c r="D412" i="2"/>
  <c r="D414" i="2"/>
  <c r="D416" i="2"/>
  <c r="D418" i="2"/>
  <c r="D427" i="2"/>
  <c r="D434" i="2"/>
  <c r="D443" i="2"/>
  <c r="D450" i="2"/>
  <c r="D459" i="2"/>
  <c r="D466" i="2"/>
  <c r="D529" i="2"/>
  <c r="D531" i="2"/>
  <c r="D533" i="2"/>
  <c r="D469" i="2"/>
  <c r="D471" i="2"/>
  <c r="D477" i="2"/>
  <c r="D479" i="2"/>
  <c r="D485" i="2"/>
  <c r="D487" i="2"/>
  <c r="D489" i="2"/>
  <c r="D493" i="2"/>
  <c r="D497" i="2"/>
  <c r="D501" i="2"/>
  <c r="D503" i="2"/>
  <c r="D335" i="2"/>
  <c r="D337" i="2"/>
  <c r="D339" i="2"/>
  <c r="D341" i="2"/>
  <c r="D368" i="2"/>
  <c r="D370" i="2"/>
  <c r="D372" i="2"/>
  <c r="D399" i="2"/>
  <c r="D401" i="2"/>
  <c r="D403" i="2"/>
  <c r="D405" i="2"/>
  <c r="D424" i="2"/>
  <c r="D429" i="2"/>
  <c r="D431" i="2"/>
  <c r="D433" i="2"/>
  <c r="D438" i="2"/>
  <c r="D440" i="2"/>
  <c r="D445" i="2"/>
  <c r="D522" i="2"/>
  <c r="D505" i="2"/>
  <c r="D519" i="2"/>
  <c r="D345" i="2"/>
  <c r="D353" i="2"/>
  <c r="D361" i="2"/>
  <c r="D376" i="2"/>
  <c r="D384" i="2"/>
  <c r="D392" i="2"/>
  <c r="D413" i="2"/>
  <c r="D447" i="2"/>
  <c r="D454" i="2"/>
  <c r="D526" i="2"/>
  <c r="D409" i="2"/>
  <c r="D417" i="2"/>
  <c r="D458" i="2"/>
  <c r="D524" i="2"/>
  <c r="D334" i="2"/>
  <c r="D347" i="2"/>
  <c r="D355" i="2"/>
  <c r="D363" i="2"/>
  <c r="D378" i="2"/>
  <c r="D386" i="2"/>
  <c r="D394" i="2"/>
  <c r="D407" i="2"/>
  <c r="D449" i="2"/>
  <c r="D451" i="2"/>
  <c r="D461" i="2"/>
  <c r="D517" i="2"/>
  <c r="D343" i="2"/>
  <c r="D351" i="2"/>
  <c r="D359" i="2"/>
  <c r="D382" i="2"/>
  <c r="D390" i="2"/>
  <c r="D398" i="2"/>
  <c r="D411" i="2"/>
  <c r="D419" i="2"/>
  <c r="D426" i="2"/>
  <c r="D435" i="2"/>
  <c r="D442" i="2"/>
  <c r="D452" i="2"/>
  <c r="D465" i="2"/>
  <c r="D467" i="2"/>
  <c r="D512" i="2"/>
  <c r="D349" i="2"/>
  <c r="D357" i="2"/>
  <c r="D365" i="2"/>
  <c r="D380" i="2"/>
  <c r="D388" i="2"/>
  <c r="D396" i="2"/>
  <c r="D463" i="2"/>
  <c r="D507" i="2"/>
  <c r="D415" i="2"/>
  <c r="D456" i="2"/>
  <c r="D468" i="2"/>
  <c r="E316" i="2" l="1"/>
  <c r="E332" i="2"/>
  <c r="E330" i="2"/>
  <c r="E328" i="2"/>
  <c r="E326" i="2"/>
  <c r="E324" i="2"/>
  <c r="E322" i="2"/>
  <c r="E320" i="2"/>
  <c r="E333" i="2"/>
  <c r="E331" i="2"/>
  <c r="E329" i="2"/>
  <c r="E327" i="2"/>
  <c r="E325" i="2"/>
  <c r="E323" i="2"/>
  <c r="E321" i="2"/>
  <c r="E319" i="2"/>
  <c r="D174" i="2"/>
  <c r="E45" i="2"/>
  <c r="E67" i="2"/>
  <c r="D65" i="2"/>
  <c r="D196" i="2"/>
  <c r="D39" i="2"/>
  <c r="E84" i="2"/>
  <c r="D214" i="2"/>
  <c r="E51" i="2"/>
  <c r="D81" i="2"/>
  <c r="D46" i="2"/>
  <c r="E94" i="2"/>
  <c r="D291" i="2"/>
  <c r="E56" i="2"/>
  <c r="D93" i="2"/>
  <c r="D55" i="2"/>
  <c r="D134" i="2"/>
  <c r="E40" i="2"/>
  <c r="E61" i="2"/>
  <c r="D132" i="2"/>
  <c r="D112" i="2"/>
  <c r="D38" i="2"/>
  <c r="D90" i="2"/>
  <c r="D109" i="2"/>
  <c r="D181" i="2"/>
  <c r="E100" i="2"/>
  <c r="E188" i="2"/>
  <c r="D282" i="2"/>
  <c r="D34" i="2"/>
  <c r="F34" i="2" s="1"/>
  <c r="D42" i="2"/>
  <c r="D52" i="2"/>
  <c r="D60" i="2"/>
  <c r="E72" i="2"/>
  <c r="E90" i="2"/>
  <c r="D108" i="2"/>
  <c r="D150" i="2"/>
  <c r="D198" i="2"/>
  <c r="E272" i="2"/>
  <c r="E35" i="2"/>
  <c r="E43" i="2"/>
  <c r="E48" i="2"/>
  <c r="E53" i="2"/>
  <c r="E59" i="2"/>
  <c r="E64" i="2"/>
  <c r="D73" i="2"/>
  <c r="D85" i="2"/>
  <c r="D110" i="2"/>
  <c r="D164" i="2"/>
  <c r="D220" i="2"/>
  <c r="E77" i="2"/>
  <c r="D202" i="2"/>
  <c r="E80" i="2"/>
  <c r="D200" i="2"/>
  <c r="D141" i="2"/>
  <c r="D223" i="2"/>
  <c r="E132" i="2"/>
  <c r="E275" i="2"/>
  <c r="D35" i="2"/>
  <c r="D45" i="2"/>
  <c r="D53" i="2"/>
  <c r="D62" i="2"/>
  <c r="E78" i="2"/>
  <c r="E92" i="2"/>
  <c r="D116" i="2"/>
  <c r="D166" i="2"/>
  <c r="D206" i="2"/>
  <c r="E274" i="2"/>
  <c r="E38" i="2"/>
  <c r="E44" i="2"/>
  <c r="E49" i="2"/>
  <c r="E55" i="2"/>
  <c r="E60" i="2"/>
  <c r="E65" i="2"/>
  <c r="D75" i="2"/>
  <c r="D91" i="2"/>
  <c r="D126" i="2"/>
  <c r="D172" i="2"/>
  <c r="D327" i="2"/>
  <c r="E87" i="2"/>
  <c r="E248" i="2"/>
  <c r="D74" i="2"/>
  <c r="E247" i="2"/>
  <c r="D159" i="2"/>
  <c r="D285" i="2"/>
  <c r="E156" i="2"/>
  <c r="D250" i="2"/>
  <c r="D40" i="2"/>
  <c r="D48" i="2"/>
  <c r="D58" i="2"/>
  <c r="D68" i="2"/>
  <c r="E86" i="2"/>
  <c r="D100" i="2"/>
  <c r="D142" i="2"/>
  <c r="D182" i="2"/>
  <c r="E254" i="2"/>
  <c r="D295" i="2"/>
  <c r="E41" i="2"/>
  <c r="E47" i="2"/>
  <c r="E52" i="2"/>
  <c r="E57" i="2"/>
  <c r="E63" i="2"/>
  <c r="E69" i="2"/>
  <c r="D83" i="2"/>
  <c r="D97" i="2"/>
  <c r="D156" i="2"/>
  <c r="D204" i="2"/>
  <c r="E33" i="2"/>
  <c r="D138" i="2"/>
  <c r="D59" i="2"/>
  <c r="D136" i="2"/>
  <c r="D125" i="2"/>
  <c r="D201" i="2"/>
  <c r="E116" i="2"/>
  <c r="E220" i="2"/>
  <c r="E288" i="2"/>
  <c r="E85" i="2"/>
  <c r="D120" i="2"/>
  <c r="E232" i="2"/>
  <c r="D49" i="2"/>
  <c r="E36" i="2"/>
  <c r="D98" i="2"/>
  <c r="E231" i="2"/>
  <c r="D117" i="2"/>
  <c r="D149" i="2"/>
  <c r="D191" i="2"/>
  <c r="E237" i="2"/>
  <c r="E108" i="2"/>
  <c r="E140" i="2"/>
  <c r="E204" i="2"/>
  <c r="D234" i="2"/>
  <c r="D312" i="2"/>
  <c r="E68" i="2"/>
  <c r="D77" i="2"/>
  <c r="D89" i="2"/>
  <c r="D102" i="2"/>
  <c r="D140" i="2"/>
  <c r="D188" i="2"/>
  <c r="D228" i="2"/>
  <c r="E71" i="2"/>
  <c r="E93" i="2"/>
  <c r="D170" i="2"/>
  <c r="D307" i="2"/>
  <c r="D67" i="2"/>
  <c r="D82" i="2"/>
  <c r="D168" i="2"/>
  <c r="D101" i="2"/>
  <c r="D133" i="2"/>
  <c r="D169" i="2"/>
  <c r="D213" i="2"/>
  <c r="E246" i="2"/>
  <c r="E124" i="2"/>
  <c r="E172" i="2"/>
  <c r="D322" i="2"/>
  <c r="D266" i="2"/>
  <c r="E304" i="2"/>
  <c r="E79" i="2"/>
  <c r="E95" i="2"/>
  <c r="D146" i="2"/>
  <c r="D210" i="2"/>
  <c r="E250" i="2"/>
  <c r="D41" i="2"/>
  <c r="D61" i="2"/>
  <c r="E82" i="2"/>
  <c r="D76" i="2"/>
  <c r="D92" i="2"/>
  <c r="D144" i="2"/>
  <c r="D208" i="2"/>
  <c r="D299" i="2"/>
  <c r="D111" i="2"/>
  <c r="D127" i="2"/>
  <c r="D143" i="2"/>
  <c r="D161" i="2"/>
  <c r="D183" i="2"/>
  <c r="D205" i="2"/>
  <c r="D225" i="2"/>
  <c r="D301" i="2"/>
  <c r="E102" i="2"/>
  <c r="E118" i="2"/>
  <c r="E134" i="2"/>
  <c r="E164" i="2"/>
  <c r="E196" i="2"/>
  <c r="E228" i="2"/>
  <c r="D313" i="2"/>
  <c r="D258" i="2"/>
  <c r="D296" i="2"/>
  <c r="E296" i="2"/>
  <c r="D178" i="2"/>
  <c r="E236" i="2"/>
  <c r="D309" i="2"/>
  <c r="D51" i="2"/>
  <c r="D69" i="2"/>
  <c r="E39" i="2"/>
  <c r="D84" i="2"/>
  <c r="D106" i="2"/>
  <c r="D176" i="2"/>
  <c r="E235" i="2"/>
  <c r="D103" i="2"/>
  <c r="D119" i="2"/>
  <c r="D135" i="2"/>
  <c r="D151" i="2"/>
  <c r="D173" i="2"/>
  <c r="D193" i="2"/>
  <c r="D215" i="2"/>
  <c r="E245" i="2"/>
  <c r="E266" i="2"/>
  <c r="E110" i="2"/>
  <c r="E126" i="2"/>
  <c r="E148" i="2"/>
  <c r="E180" i="2"/>
  <c r="E212" i="2"/>
  <c r="E259" i="2"/>
  <c r="D242" i="2"/>
  <c r="D274" i="2"/>
  <c r="D320" i="2"/>
  <c r="E312" i="2"/>
  <c r="E142" i="2"/>
  <c r="E150" i="2"/>
  <c r="E158" i="2"/>
  <c r="E166" i="2"/>
  <c r="E174" i="2"/>
  <c r="E182" i="2"/>
  <c r="E190" i="2"/>
  <c r="E198" i="2"/>
  <c r="E206" i="2"/>
  <c r="E214" i="2"/>
  <c r="E222" i="2"/>
  <c r="E260" i="2"/>
  <c r="D331" i="2"/>
  <c r="E263" i="2"/>
  <c r="E279" i="2"/>
  <c r="D326" i="2"/>
  <c r="D236" i="2"/>
  <c r="D244" i="2"/>
  <c r="D252" i="2"/>
  <c r="D260" i="2"/>
  <c r="D268" i="2"/>
  <c r="D276" i="2"/>
  <c r="D284" i="2"/>
  <c r="D300" i="2"/>
  <c r="D316" i="2"/>
  <c r="D328" i="2"/>
  <c r="E290" i="2"/>
  <c r="E298" i="2"/>
  <c r="E306" i="2"/>
  <c r="E314" i="2"/>
  <c r="D37" i="2"/>
  <c r="D43" i="2"/>
  <c r="D50" i="2"/>
  <c r="D57" i="2"/>
  <c r="D63" i="2"/>
  <c r="E76" i="2"/>
  <c r="E88" i="2"/>
  <c r="E96" i="2"/>
  <c r="D124" i="2"/>
  <c r="D158" i="2"/>
  <c r="D190" i="2"/>
  <c r="D222" i="2"/>
  <c r="E282" i="2"/>
  <c r="E42" i="2"/>
  <c r="E46" i="2"/>
  <c r="E50" i="2"/>
  <c r="E54" i="2"/>
  <c r="E58" i="2"/>
  <c r="E62" i="2"/>
  <c r="E66" i="2"/>
  <c r="D71" i="2"/>
  <c r="D79" i="2"/>
  <c r="D87" i="2"/>
  <c r="D95" i="2"/>
  <c r="D118" i="2"/>
  <c r="D148" i="2"/>
  <c r="D180" i="2"/>
  <c r="D212" i="2"/>
  <c r="E73" i="2"/>
  <c r="E81" i="2"/>
  <c r="E89" i="2"/>
  <c r="E97" i="2"/>
  <c r="D128" i="2"/>
  <c r="D154" i="2"/>
  <c r="D186" i="2"/>
  <c r="D218" i="2"/>
  <c r="E240" i="2"/>
  <c r="E262" i="2"/>
  <c r="D323" i="2"/>
  <c r="D44" i="2"/>
  <c r="D54" i="2"/>
  <c r="D64" i="2"/>
  <c r="E70" i="2"/>
  <c r="D33" i="2"/>
  <c r="D70" i="2"/>
  <c r="D78" i="2"/>
  <c r="D86" i="2"/>
  <c r="D94" i="2"/>
  <c r="D114" i="2"/>
  <c r="D152" i="2"/>
  <c r="D184" i="2"/>
  <c r="D216" i="2"/>
  <c r="E239" i="2"/>
  <c r="D317" i="2"/>
  <c r="D105" i="2"/>
  <c r="D113" i="2"/>
  <c r="D121" i="2"/>
  <c r="D129" i="2"/>
  <c r="D137" i="2"/>
  <c r="D145" i="2"/>
  <c r="D153" i="2"/>
  <c r="D165" i="2"/>
  <c r="D175" i="2"/>
  <c r="D185" i="2"/>
  <c r="D197" i="2"/>
  <c r="D207" i="2"/>
  <c r="D217" i="2"/>
  <c r="E229" i="2"/>
  <c r="E258" i="2"/>
  <c r="E230" i="2"/>
  <c r="D287" i="2"/>
  <c r="E104" i="2"/>
  <c r="E112" i="2"/>
  <c r="E120" i="2"/>
  <c r="E128" i="2"/>
  <c r="E136" i="2"/>
  <c r="E144" i="2"/>
  <c r="E152" i="2"/>
  <c r="E160" i="2"/>
  <c r="E168" i="2"/>
  <c r="E176" i="2"/>
  <c r="E184" i="2"/>
  <c r="E192" i="2"/>
  <c r="E200" i="2"/>
  <c r="E208" i="2"/>
  <c r="E216" i="2"/>
  <c r="E224" i="2"/>
  <c r="E276" i="2"/>
  <c r="E251" i="2"/>
  <c r="E267" i="2"/>
  <c r="E283" i="2"/>
  <c r="D230" i="2"/>
  <c r="D238" i="2"/>
  <c r="D246" i="2"/>
  <c r="D254" i="2"/>
  <c r="D262" i="2"/>
  <c r="D270" i="2"/>
  <c r="D278" i="2"/>
  <c r="D288" i="2"/>
  <c r="D304" i="2"/>
  <c r="D321" i="2"/>
  <c r="E284" i="2"/>
  <c r="E292" i="2"/>
  <c r="E300" i="2"/>
  <c r="E308" i="2"/>
  <c r="E315" i="2"/>
  <c r="E311" i="2"/>
  <c r="E307" i="2"/>
  <c r="E303" i="2"/>
  <c r="E299" i="2"/>
  <c r="E295" i="2"/>
  <c r="E291" i="2"/>
  <c r="E287" i="2"/>
  <c r="D332" i="2"/>
  <c r="D333" i="2"/>
  <c r="D318" i="2"/>
  <c r="D310" i="2"/>
  <c r="D302" i="2"/>
  <c r="D294" i="2"/>
  <c r="D286" i="2"/>
  <c r="D281" i="2"/>
  <c r="D277" i="2"/>
  <c r="D273" i="2"/>
  <c r="D269" i="2"/>
  <c r="D265" i="2"/>
  <c r="D261" i="2"/>
  <c r="D257" i="2"/>
  <c r="D253" i="2"/>
  <c r="D249" i="2"/>
  <c r="D245" i="2"/>
  <c r="D241" i="2"/>
  <c r="D237" i="2"/>
  <c r="D233" i="2"/>
  <c r="D229" i="2"/>
  <c r="D305" i="2"/>
  <c r="E281" i="2"/>
  <c r="E273" i="2"/>
  <c r="E265" i="2"/>
  <c r="E257" i="2"/>
  <c r="E249" i="2"/>
  <c r="D315" i="2"/>
  <c r="E268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278" i="2"/>
  <c r="E242" i="2"/>
  <c r="E317" i="2"/>
  <c r="E313" i="2"/>
  <c r="E309" i="2"/>
  <c r="E305" i="2"/>
  <c r="E301" i="2"/>
  <c r="E297" i="2"/>
  <c r="E293" i="2"/>
  <c r="E289" i="2"/>
  <c r="E285" i="2"/>
  <c r="D324" i="2"/>
  <c r="D325" i="2"/>
  <c r="D314" i="2"/>
  <c r="D306" i="2"/>
  <c r="D298" i="2"/>
  <c r="D290" i="2"/>
  <c r="D283" i="2"/>
  <c r="D279" i="2"/>
  <c r="D275" i="2"/>
  <c r="D271" i="2"/>
  <c r="D267" i="2"/>
  <c r="D263" i="2"/>
  <c r="D259" i="2"/>
  <c r="D255" i="2"/>
  <c r="D251" i="2"/>
  <c r="D247" i="2"/>
  <c r="D243" i="2"/>
  <c r="D239" i="2"/>
  <c r="D235" i="2"/>
  <c r="D231" i="2"/>
  <c r="D319" i="2"/>
  <c r="D289" i="2"/>
  <c r="E277" i="2"/>
  <c r="E269" i="2"/>
  <c r="E261" i="2"/>
  <c r="E253" i="2"/>
  <c r="D330" i="2"/>
  <c r="D293" i="2"/>
  <c r="E252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D311" i="2"/>
  <c r="E256" i="2"/>
  <c r="E234" i="2"/>
  <c r="E280" i="2"/>
  <c r="E241" i="2"/>
  <c r="D227" i="2"/>
  <c r="D219" i="2"/>
  <c r="D211" i="2"/>
  <c r="D203" i="2"/>
  <c r="D195" i="2"/>
  <c r="D187" i="2"/>
  <c r="D179" i="2"/>
  <c r="D171" i="2"/>
  <c r="D163" i="2"/>
  <c r="D155" i="2"/>
  <c r="E75" i="2"/>
  <c r="E83" i="2"/>
  <c r="E91" i="2"/>
  <c r="D104" i="2"/>
  <c r="D130" i="2"/>
  <c r="D162" i="2"/>
  <c r="D194" i="2"/>
  <c r="D226" i="2"/>
  <c r="E244" i="2"/>
  <c r="E264" i="2"/>
  <c r="D36" i="2"/>
  <c r="D47" i="2"/>
  <c r="D56" i="2"/>
  <c r="D66" i="2"/>
  <c r="E74" i="2"/>
  <c r="E34" i="2"/>
  <c r="D72" i="2"/>
  <c r="D80" i="2"/>
  <c r="D88" i="2"/>
  <c r="D96" i="2"/>
  <c r="D122" i="2"/>
  <c r="D160" i="2"/>
  <c r="D192" i="2"/>
  <c r="D224" i="2"/>
  <c r="E243" i="2"/>
  <c r="D99" i="2"/>
  <c r="D107" i="2"/>
  <c r="D115" i="2"/>
  <c r="D123" i="2"/>
  <c r="D131" i="2"/>
  <c r="D139" i="2"/>
  <c r="D147" i="2"/>
  <c r="D157" i="2"/>
  <c r="D167" i="2"/>
  <c r="D177" i="2"/>
  <c r="D189" i="2"/>
  <c r="D199" i="2"/>
  <c r="D209" i="2"/>
  <c r="D221" i="2"/>
  <c r="E233" i="2"/>
  <c r="E270" i="2"/>
  <c r="E238" i="2"/>
  <c r="E98" i="2"/>
  <c r="E106" i="2"/>
  <c r="E114" i="2"/>
  <c r="E122" i="2"/>
  <c r="E130" i="2"/>
  <c r="E138" i="2"/>
  <c r="E146" i="2"/>
  <c r="E154" i="2"/>
  <c r="E162" i="2"/>
  <c r="E170" i="2"/>
  <c r="E178" i="2"/>
  <c r="E186" i="2"/>
  <c r="E194" i="2"/>
  <c r="E202" i="2"/>
  <c r="E210" i="2"/>
  <c r="E218" i="2"/>
  <c r="E226" i="2"/>
  <c r="D303" i="2"/>
  <c r="E255" i="2"/>
  <c r="E271" i="2"/>
  <c r="D297" i="2"/>
  <c r="D232" i="2"/>
  <c r="D240" i="2"/>
  <c r="D248" i="2"/>
  <c r="D256" i="2"/>
  <c r="D264" i="2"/>
  <c r="D272" i="2"/>
  <c r="D280" i="2"/>
  <c r="D292" i="2"/>
  <c r="D308" i="2"/>
  <c r="D329" i="2"/>
  <c r="E286" i="2"/>
  <c r="E294" i="2"/>
  <c r="E302" i="2"/>
  <c r="E310" i="2"/>
  <c r="E318" i="2"/>
  <c r="F35" i="2" l="1"/>
  <c r="F36" i="2" l="1"/>
  <c r="F37" i="2" s="1"/>
  <c r="F38" i="2" l="1"/>
  <c r="F39" i="2" l="1"/>
  <c r="F40" i="2" l="1"/>
  <c r="F41" i="2" l="1"/>
  <c r="F42" i="2" l="1"/>
  <c r="F43" i="2" l="1"/>
  <c r="F44" i="2" l="1"/>
  <c r="F45" i="2" l="1"/>
  <c r="F46" i="2" l="1"/>
  <c r="F47" i="2" l="1"/>
  <c r="F48" i="2" l="1"/>
  <c r="F49" i="2" l="1"/>
  <c r="F50" i="2" l="1"/>
  <c r="F51" i="2" l="1"/>
  <c r="F52" i="2" l="1"/>
  <c r="F53" i="2" l="1"/>
  <c r="F54" i="2" l="1"/>
  <c r="F55" i="2" l="1"/>
  <c r="F56" i="2" l="1"/>
  <c r="F57" i="2" l="1"/>
  <c r="F58" i="2" l="1"/>
  <c r="F59" i="2" l="1"/>
  <c r="F60" i="2" l="1"/>
  <c r="F61" i="2" l="1"/>
  <c r="F62" i="2" l="1"/>
  <c r="F63" i="2" l="1"/>
  <c r="F64" i="2" l="1"/>
  <c r="F65" i="2" l="1"/>
  <c r="F66" i="2" l="1"/>
  <c r="F67" i="2" l="1"/>
  <c r="F68" i="2" l="1"/>
  <c r="F69" i="2" l="1"/>
  <c r="F70" i="2" l="1"/>
  <c r="F71" i="2" l="1"/>
  <c r="F72" i="2" l="1"/>
  <c r="F73" i="2" l="1"/>
  <c r="F74" i="2" l="1"/>
  <c r="F75" i="2" l="1"/>
  <c r="F76" i="2" l="1"/>
  <c r="F77" i="2" l="1"/>
  <c r="F78" i="2" l="1"/>
  <c r="F79" i="2" l="1"/>
  <c r="F80" i="2" l="1"/>
  <c r="F81" i="2" l="1"/>
  <c r="F82" i="2" l="1"/>
  <c r="F83" i="2" l="1"/>
  <c r="F84" i="2" l="1"/>
  <c r="F85" i="2" l="1"/>
  <c r="F86" i="2" l="1"/>
  <c r="F87" i="2" l="1"/>
  <c r="F88" i="2" l="1"/>
  <c r="F89" i="2" l="1"/>
  <c r="F90" i="2" l="1"/>
  <c r="F91" i="2" l="1"/>
  <c r="F92" i="2" l="1"/>
  <c r="F93" i="2" l="1"/>
  <c r="F94" i="2" l="1"/>
  <c r="F95" i="2" l="1"/>
  <c r="F96" i="2" l="1"/>
  <c r="F97" i="2" l="1"/>
  <c r="F98" i="2" l="1"/>
  <c r="F99" i="2" l="1"/>
  <c r="F100" i="2" l="1"/>
  <c r="F101" i="2" l="1"/>
  <c r="F102" i="2" l="1"/>
  <c r="F103" i="2" l="1"/>
  <c r="F104" i="2" l="1"/>
  <c r="F105" i="2" l="1"/>
  <c r="F106" i="2" l="1"/>
  <c r="F107" i="2" l="1"/>
  <c r="F108" i="2" l="1"/>
  <c r="F109" i="2" l="1"/>
  <c r="F110" i="2" l="1"/>
  <c r="F111" i="2" l="1"/>
  <c r="F112" i="2" l="1"/>
  <c r="F113" i="2" l="1"/>
  <c r="F114" i="2" l="1"/>
  <c r="F115" i="2" l="1"/>
  <c r="F116" i="2" l="1"/>
  <c r="F117" i="2" l="1"/>
  <c r="F118" i="2" l="1"/>
  <c r="F119" i="2" l="1"/>
  <c r="F120" i="2" l="1"/>
  <c r="F121" i="2" l="1"/>
  <c r="F122" i="2" l="1"/>
  <c r="F123" i="2" l="1"/>
  <c r="F124" i="2" l="1"/>
  <c r="F125" i="2" l="1"/>
  <c r="F126" i="2" l="1"/>
  <c r="F127" i="2" l="1"/>
  <c r="F128" i="2" l="1"/>
  <c r="F129" i="2" l="1"/>
  <c r="F130" i="2" l="1"/>
  <c r="F131" i="2" l="1"/>
  <c r="F132" i="2" l="1"/>
  <c r="F133" i="2" l="1"/>
  <c r="F134" i="2" l="1"/>
  <c r="F135" i="2" l="1"/>
  <c r="F136" i="2" l="1"/>
  <c r="F137" i="2" l="1"/>
  <c r="F138" i="2" l="1"/>
  <c r="F139" i="2" l="1"/>
  <c r="F140" i="2" l="1"/>
  <c r="F141" i="2" l="1"/>
  <c r="F142" i="2" l="1"/>
  <c r="F143" i="2" l="1"/>
  <c r="F144" i="2" l="1"/>
  <c r="F145" i="2" l="1"/>
  <c r="F146" i="2" l="1"/>
  <c r="F147" i="2" l="1"/>
  <c r="F148" i="2" l="1"/>
  <c r="F149" i="2" l="1"/>
  <c r="F150" i="2" l="1"/>
  <c r="F151" i="2" l="1"/>
  <c r="F152" i="2" l="1"/>
  <c r="F153" i="2" l="1"/>
  <c r="F154" i="2" l="1"/>
  <c r="F155" i="2" l="1"/>
  <c r="F156" i="2" l="1"/>
  <c r="F157" i="2" l="1"/>
  <c r="F158" i="2" l="1"/>
  <c r="F159" i="2" l="1"/>
  <c r="F160" i="2" l="1"/>
  <c r="F161" i="2" l="1"/>
  <c r="F162" i="2" l="1"/>
  <c r="F163" i="2" l="1"/>
  <c r="F164" i="2" l="1"/>
  <c r="F165" i="2" l="1"/>
  <c r="F166" i="2" l="1"/>
  <c r="F167" i="2" l="1"/>
  <c r="F168" i="2" l="1"/>
  <c r="F169" i="2" l="1"/>
  <c r="F170" i="2" l="1"/>
  <c r="F171" i="2" l="1"/>
  <c r="F172" i="2" l="1"/>
  <c r="F173" i="2" l="1"/>
  <c r="F174" i="2" l="1"/>
  <c r="F175" i="2" l="1"/>
  <c r="F176" i="2" l="1"/>
  <c r="F177" i="2" l="1"/>
  <c r="F178" i="2" l="1"/>
  <c r="F179" i="2" l="1"/>
  <c r="F180" i="2" l="1"/>
  <c r="F181" i="2" l="1"/>
  <c r="F182" i="2" l="1"/>
  <c r="F183" i="2" l="1"/>
  <c r="F184" i="2" l="1"/>
  <c r="F185" i="2" l="1"/>
  <c r="F186" i="2" l="1"/>
  <c r="F187" i="2" l="1"/>
  <c r="F188" i="2" l="1"/>
  <c r="F189" i="2" l="1"/>
  <c r="F190" i="2" l="1"/>
  <c r="F191" i="2" l="1"/>
  <c r="F192" i="2" l="1"/>
  <c r="F193" i="2" l="1"/>
  <c r="F194" i="2" l="1"/>
  <c r="F195" i="2" l="1"/>
  <c r="F196" i="2" l="1"/>
  <c r="F197" i="2" l="1"/>
  <c r="F198" i="2" l="1"/>
  <c r="F199" i="2" l="1"/>
  <c r="F200" i="2" l="1"/>
  <c r="F201" i="2" l="1"/>
  <c r="F202" i="2" l="1"/>
  <c r="F203" i="2" l="1"/>
  <c r="F204" i="2" l="1"/>
  <c r="F205" i="2" l="1"/>
  <c r="F206" i="2" l="1"/>
  <c r="F207" i="2" l="1"/>
  <c r="F208" i="2" l="1"/>
  <c r="F209" i="2" l="1"/>
  <c r="F210" i="2" l="1"/>
  <c r="F211" i="2" l="1"/>
  <c r="F212" i="2" l="1"/>
  <c r="F213" i="2" l="1"/>
  <c r="F214" i="2" l="1"/>
  <c r="F215" i="2" l="1"/>
  <c r="F216" i="2" l="1"/>
  <c r="F217" i="2" l="1"/>
  <c r="F218" i="2" l="1"/>
  <c r="F219" i="2" l="1"/>
  <c r="F220" i="2" l="1"/>
  <c r="F221" i="2" l="1"/>
  <c r="F222" i="2" l="1"/>
  <c r="F223" i="2" l="1"/>
  <c r="F224" i="2" l="1"/>
  <c r="F225" i="2" l="1"/>
  <c r="F226" i="2" l="1"/>
  <c r="F227" i="2" l="1"/>
  <c r="F228" i="2" l="1"/>
  <c r="F229" i="2" l="1"/>
  <c r="F230" i="2" l="1"/>
  <c r="F231" i="2" l="1"/>
  <c r="F232" i="2" l="1"/>
  <c r="F233" i="2" l="1"/>
  <c r="F234" i="2" l="1"/>
  <c r="F235" i="2" l="1"/>
  <c r="F236" i="2" l="1"/>
  <c r="F237" i="2" l="1"/>
  <c r="F238" i="2" l="1"/>
  <c r="F239" i="2" l="1"/>
  <c r="F240" i="2" l="1"/>
  <c r="F241" i="2" l="1"/>
  <c r="F242" i="2" l="1"/>
  <c r="F243" i="2" l="1"/>
  <c r="F244" i="2" l="1"/>
  <c r="F245" i="2" l="1"/>
  <c r="F246" i="2" l="1"/>
  <c r="F247" i="2" l="1"/>
  <c r="F248" i="2" l="1"/>
  <c r="F249" i="2" l="1"/>
  <c r="F250" i="2" l="1"/>
  <c r="F251" i="2" l="1"/>
  <c r="F252" i="2" l="1"/>
  <c r="F253" i="2" l="1"/>
  <c r="F254" i="2" l="1"/>
  <c r="F255" i="2" l="1"/>
  <c r="F256" i="2" l="1"/>
  <c r="F257" i="2" l="1"/>
  <c r="F258" i="2" l="1"/>
  <c r="F259" i="2" l="1"/>
  <c r="F260" i="2" l="1"/>
  <c r="F261" i="2" l="1"/>
  <c r="F262" i="2" l="1"/>
  <c r="F263" i="2" l="1"/>
  <c r="F264" i="2" l="1"/>
  <c r="F265" i="2" l="1"/>
  <c r="F266" i="2" l="1"/>
  <c r="F267" i="2" l="1"/>
  <c r="F268" i="2" l="1"/>
  <c r="F269" i="2" l="1"/>
  <c r="F270" i="2" l="1"/>
  <c r="F271" i="2" l="1"/>
  <c r="F272" i="2" l="1"/>
  <c r="F273" i="2" l="1"/>
  <c r="F274" i="2" l="1"/>
  <c r="F275" i="2" l="1"/>
  <c r="F276" i="2" l="1"/>
  <c r="F277" i="2" l="1"/>
  <c r="F278" i="2" l="1"/>
  <c r="F279" i="2" l="1"/>
  <c r="F280" i="2" l="1"/>
  <c r="F281" i="2" l="1"/>
  <c r="F282" i="2" l="1"/>
  <c r="F283" i="2" l="1"/>
  <c r="F284" i="2" l="1"/>
  <c r="F285" i="2" l="1"/>
  <c r="F286" i="2" l="1"/>
  <c r="F287" i="2" l="1"/>
  <c r="F288" i="2" l="1"/>
  <c r="F289" i="2" l="1"/>
  <c r="F290" i="2" l="1"/>
  <c r="F291" i="2" l="1"/>
  <c r="F292" i="2" l="1"/>
  <c r="F293" i="2" l="1"/>
  <c r="F294" i="2" l="1"/>
  <c r="F295" i="2" l="1"/>
  <c r="F296" i="2" l="1"/>
  <c r="F297" i="2" l="1"/>
  <c r="F298" i="2" l="1"/>
  <c r="F299" i="2" l="1"/>
  <c r="F300" i="2" l="1"/>
  <c r="F301" i="2" l="1"/>
  <c r="F302" i="2" l="1"/>
  <c r="F303" i="2" l="1"/>
  <c r="F304" i="2" l="1"/>
  <c r="F305" i="2" l="1"/>
  <c r="F306" i="2" l="1"/>
  <c r="F307" i="2" l="1"/>
  <c r="F308" i="2" l="1"/>
  <c r="F309" i="2" l="1"/>
  <c r="F310" i="2" l="1"/>
  <c r="F311" i="2" l="1"/>
  <c r="F312" i="2" l="1"/>
  <c r="F313" i="2" l="1"/>
  <c r="F314" i="2" l="1"/>
  <c r="F315" i="2" l="1"/>
  <c r="F316" i="2" l="1"/>
  <c r="F317" i="2" l="1"/>
  <c r="F318" i="2" l="1"/>
  <c r="F319" i="2" l="1"/>
  <c r="F320" i="2" s="1"/>
  <c r="F321" i="2" l="1"/>
  <c r="F322" i="2" l="1"/>
  <c r="F323" i="2" l="1"/>
  <c r="F324" i="2" l="1"/>
  <c r="F325" i="2" l="1"/>
  <c r="F326" i="2" l="1"/>
  <c r="F327" i="2" l="1"/>
  <c r="F328" i="2" l="1"/>
  <c r="F329" i="2" l="1"/>
  <c r="F330" i="2" l="1"/>
  <c r="F331" i="2" l="1"/>
  <c r="F332" i="2" l="1"/>
  <c r="F333" i="2" l="1"/>
  <c r="F334" i="2" l="1"/>
  <c r="F335" i="2" l="1"/>
  <c r="F336" i="2" l="1"/>
  <c r="F337" i="2" l="1"/>
  <c r="F338" i="2" l="1"/>
  <c r="F339" i="2" l="1"/>
  <c r="F340" i="2" l="1"/>
  <c r="F341" i="2" l="1"/>
  <c r="F342" i="2" l="1"/>
  <c r="F343" i="2" l="1"/>
  <c r="F344" i="2" l="1"/>
  <c r="F345" i="2" l="1"/>
  <c r="F346" i="2" l="1"/>
  <c r="F347" i="2" l="1"/>
  <c r="F348" i="2" l="1"/>
  <c r="F349" i="2" l="1"/>
  <c r="F350" i="2" l="1"/>
  <c r="F351" i="2" l="1"/>
  <c r="F352" i="2" l="1"/>
  <c r="F353" i="2" l="1"/>
  <c r="F354" i="2" l="1"/>
  <c r="F355" i="2" l="1"/>
  <c r="F356" i="2" l="1"/>
  <c r="F357" i="2" l="1"/>
  <c r="F358" i="2" l="1"/>
  <c r="F359" i="2" l="1"/>
  <c r="F360" i="2" l="1"/>
  <c r="F361" i="2" l="1"/>
  <c r="F362" i="2" l="1"/>
  <c r="F363" i="2" l="1"/>
  <c r="F364" i="2" l="1"/>
  <c r="F365" i="2" l="1"/>
  <c r="F366" i="2" l="1"/>
  <c r="F367" i="2" l="1"/>
  <c r="F368" i="2" l="1"/>
  <c r="F369" i="2" l="1"/>
  <c r="F370" i="2" l="1"/>
  <c r="F371" i="2" l="1"/>
  <c r="F372" i="2" l="1"/>
  <c r="F373" i="2" l="1"/>
  <c r="F374" i="2" l="1"/>
  <c r="F375" i="2" l="1"/>
  <c r="F376" i="2" l="1"/>
  <c r="F377" i="2" l="1"/>
  <c r="F378" i="2" l="1"/>
  <c r="F379" i="2" l="1"/>
  <c r="F380" i="2" l="1"/>
  <c r="F381" i="2" l="1"/>
  <c r="F382" i="2" l="1"/>
  <c r="F383" i="2" l="1"/>
  <c r="F384" i="2" l="1"/>
  <c r="F385" i="2" l="1"/>
  <c r="F386" i="2" l="1"/>
  <c r="F387" i="2" l="1"/>
  <c r="F388" i="2" l="1"/>
  <c r="F389" i="2" l="1"/>
  <c r="F390" i="2" l="1"/>
  <c r="F391" i="2" l="1"/>
  <c r="F392" i="2" l="1"/>
  <c r="F393" i="2" l="1"/>
  <c r="F394" i="2" l="1"/>
  <c r="F395" i="2" l="1"/>
  <c r="F396" i="2" l="1"/>
  <c r="F397" i="2" l="1"/>
  <c r="F398" i="2" l="1"/>
  <c r="F399" i="2" l="1"/>
  <c r="F400" i="2" l="1"/>
  <c r="F401" i="2" l="1"/>
  <c r="F402" i="2" l="1"/>
  <c r="F403" i="2" l="1"/>
  <c r="F404" i="2" l="1"/>
  <c r="F405" i="2" l="1"/>
  <c r="F406" i="2" l="1"/>
  <c r="F407" i="2" l="1"/>
  <c r="F408" i="2" l="1"/>
  <c r="F409" i="2" l="1"/>
  <c r="F410" i="2" l="1"/>
  <c r="F411" i="2" l="1"/>
  <c r="F412" i="2" l="1"/>
  <c r="F413" i="2" l="1"/>
  <c r="F414" i="2" l="1"/>
  <c r="F415" i="2" l="1"/>
  <c r="F416" i="2" l="1"/>
  <c r="F417" i="2" l="1"/>
  <c r="F418" i="2" l="1"/>
  <c r="F419" i="2" l="1"/>
  <c r="F420" i="2" l="1"/>
  <c r="F421" i="2" l="1"/>
  <c r="F422" i="2" l="1"/>
  <c r="F423" i="2" l="1"/>
  <c r="F424" i="2" l="1"/>
  <c r="F425" i="2" l="1"/>
  <c r="F426" i="2" l="1"/>
  <c r="F427" i="2" l="1"/>
  <c r="F428" i="2" l="1"/>
  <c r="F429" i="2" l="1"/>
  <c r="F430" i="2" l="1"/>
  <c r="F431" i="2" l="1"/>
  <c r="F432" i="2" l="1"/>
  <c r="F433" i="2" l="1"/>
  <c r="F434" i="2" l="1"/>
  <c r="F435" i="2" l="1"/>
  <c r="F436" i="2" l="1"/>
  <c r="F437" i="2" l="1"/>
  <c r="F438" i="2" l="1"/>
  <c r="F439" i="2" l="1"/>
  <c r="F440" i="2" l="1"/>
  <c r="F441" i="2" l="1"/>
  <c r="F442" i="2" l="1"/>
  <c r="F443" i="2" l="1"/>
  <c r="F444" i="2" l="1"/>
  <c r="F445" i="2" l="1"/>
  <c r="F446" i="2" l="1"/>
  <c r="F447" i="2" l="1"/>
  <c r="F448" i="2" l="1"/>
  <c r="F449" i="2" l="1"/>
  <c r="F450" i="2" l="1"/>
  <c r="F451" i="2" l="1"/>
  <c r="F452" i="2" l="1"/>
  <c r="F453" i="2" l="1"/>
  <c r="F454" i="2" l="1"/>
  <c r="F455" i="2" l="1"/>
  <c r="F456" i="2" l="1"/>
  <c r="F457" i="2" l="1"/>
  <c r="F458" i="2" l="1"/>
  <c r="F459" i="2" l="1"/>
  <c r="F460" i="2" l="1"/>
  <c r="F461" i="2" l="1"/>
  <c r="F462" i="2" l="1"/>
  <c r="F463" i="2" l="1"/>
  <c r="F464" i="2" l="1"/>
  <c r="F465" i="2" l="1"/>
  <c r="F466" i="2" l="1"/>
  <c r="F467" i="2" l="1"/>
  <c r="F468" i="2" l="1"/>
  <c r="F469" i="2" l="1"/>
  <c r="F470" i="2" l="1"/>
  <c r="F471" i="2" l="1"/>
  <c r="F472" i="2" l="1"/>
  <c r="F473" i="2" l="1"/>
  <c r="F474" i="2" l="1"/>
  <c r="F475" i="2" l="1"/>
  <c r="F476" i="2" l="1"/>
  <c r="F477" i="2" l="1"/>
  <c r="F31" i="2" l="1"/>
  <c r="H31" i="2" l="1"/>
  <c r="H26" i="2"/>
  <c r="H72" i="2" l="1"/>
  <c r="I72" i="2" s="1"/>
  <c r="G320" i="2"/>
  <c r="G319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H321" i="2"/>
  <c r="I321" i="2" s="1"/>
  <c r="H324" i="2"/>
  <c r="I324" i="2" s="1"/>
  <c r="H330" i="2"/>
  <c r="I330" i="2" s="1"/>
  <c r="H329" i="2"/>
  <c r="I329" i="2" s="1"/>
  <c r="H337" i="2"/>
  <c r="I337" i="2" s="1"/>
  <c r="H341" i="2"/>
  <c r="I341" i="2" s="1"/>
  <c r="H345" i="2"/>
  <c r="I345" i="2" s="1"/>
  <c r="H349" i="2"/>
  <c r="I349" i="2" s="1"/>
  <c r="H353" i="2"/>
  <c r="I353" i="2" s="1"/>
  <c r="G355" i="2"/>
  <c r="H325" i="2"/>
  <c r="I325" i="2" s="1"/>
  <c r="H320" i="2"/>
  <c r="I320" i="2" s="1"/>
  <c r="H331" i="2"/>
  <c r="I331" i="2" s="1"/>
  <c r="H327" i="2"/>
  <c r="I327" i="2" s="1"/>
  <c r="H338" i="2"/>
  <c r="I338" i="2" s="1"/>
  <c r="H342" i="2"/>
  <c r="I342" i="2" s="1"/>
  <c r="H350" i="2"/>
  <c r="I350" i="2" s="1"/>
  <c r="H355" i="2"/>
  <c r="H334" i="2"/>
  <c r="I334" i="2" s="1"/>
  <c r="H323" i="2"/>
  <c r="I323" i="2" s="1"/>
  <c r="H326" i="2"/>
  <c r="I326" i="2" s="1"/>
  <c r="H332" i="2"/>
  <c r="I332" i="2" s="1"/>
  <c r="H335" i="2"/>
  <c r="I335" i="2" s="1"/>
  <c r="H339" i="2"/>
  <c r="I339" i="2" s="1"/>
  <c r="H343" i="2"/>
  <c r="I343" i="2" s="1"/>
  <c r="H347" i="2"/>
  <c r="I347" i="2" s="1"/>
  <c r="H351" i="2"/>
  <c r="I351" i="2" s="1"/>
  <c r="H319" i="2"/>
  <c r="I319" i="2" s="1"/>
  <c r="H322" i="2"/>
  <c r="I322" i="2" s="1"/>
  <c r="H328" i="2"/>
  <c r="I328" i="2" s="1"/>
  <c r="H333" i="2"/>
  <c r="I333" i="2" s="1"/>
  <c r="H336" i="2"/>
  <c r="I336" i="2" s="1"/>
  <c r="H340" i="2"/>
  <c r="I340" i="2" s="1"/>
  <c r="H344" i="2"/>
  <c r="I344" i="2" s="1"/>
  <c r="H348" i="2"/>
  <c r="I348" i="2" s="1"/>
  <c r="H352" i="2"/>
  <c r="I352" i="2" s="1"/>
  <c r="H346" i="2"/>
  <c r="I346" i="2" s="1"/>
  <c r="H354" i="2"/>
  <c r="I354" i="2" s="1"/>
  <c r="H240" i="2"/>
  <c r="I240" i="2" s="1"/>
  <c r="H271" i="2"/>
  <c r="I271" i="2" s="1"/>
  <c r="H309" i="2"/>
  <c r="I309" i="2" s="1"/>
  <c r="H159" i="2"/>
  <c r="I159" i="2" s="1"/>
  <c r="H267" i="2"/>
  <c r="I267" i="2" s="1"/>
  <c r="H71" i="2"/>
  <c r="I71" i="2" s="1"/>
  <c r="H315" i="2"/>
  <c r="I315" i="2" s="1"/>
  <c r="H284" i="2"/>
  <c r="I284" i="2" s="1"/>
  <c r="H94" i="2"/>
  <c r="I94" i="2" s="1"/>
  <c r="H78" i="2"/>
  <c r="I78" i="2" s="1"/>
  <c r="H286" i="2"/>
  <c r="I286" i="2" s="1"/>
  <c r="H51" i="2"/>
  <c r="I51" i="2" s="1"/>
  <c r="H86" i="2"/>
  <c r="I86" i="2" s="1"/>
  <c r="H193" i="2"/>
  <c r="I193" i="2" s="1"/>
  <c r="H158" i="2"/>
  <c r="I158" i="2" s="1"/>
  <c r="H181" i="2"/>
  <c r="I181" i="2" s="1"/>
  <c r="H91" i="2"/>
  <c r="I91" i="2" s="1"/>
  <c r="H316" i="2"/>
  <c r="I316" i="2" s="1"/>
  <c r="H211" i="2"/>
  <c r="I211" i="2" s="1"/>
  <c r="H178" i="2"/>
  <c r="I178" i="2" s="1"/>
  <c r="H104" i="2"/>
  <c r="I104" i="2" s="1"/>
  <c r="H172" i="2"/>
  <c r="I172" i="2" s="1"/>
  <c r="H291" i="2"/>
  <c r="I291" i="2" s="1"/>
  <c r="H301" i="2"/>
  <c r="I301" i="2" s="1"/>
  <c r="H76" i="2"/>
  <c r="I76" i="2" s="1"/>
  <c r="H235" i="2"/>
  <c r="I235" i="2" s="1"/>
  <c r="H56" i="2"/>
  <c r="I56" i="2" s="1"/>
  <c r="H207" i="2"/>
  <c r="I207" i="2" s="1"/>
  <c r="H270" i="2"/>
  <c r="I270" i="2" s="1"/>
  <c r="H292" i="2"/>
  <c r="I292" i="2" s="1"/>
  <c r="H195" i="2"/>
  <c r="I195" i="2" s="1"/>
  <c r="H255" i="2"/>
  <c r="I255" i="2" s="1"/>
  <c r="H311" i="2"/>
  <c r="I311" i="2" s="1"/>
  <c r="H258" i="2"/>
  <c r="I258" i="2" s="1"/>
  <c r="H245" i="2"/>
  <c r="I245" i="2" s="1"/>
  <c r="H259" i="2"/>
  <c r="I259" i="2" s="1"/>
  <c r="H153" i="2"/>
  <c r="I153" i="2" s="1"/>
  <c r="H294" i="2"/>
  <c r="I294" i="2" s="1"/>
  <c r="H145" i="2"/>
  <c r="I145" i="2" s="1"/>
  <c r="H163" i="2"/>
  <c r="I163" i="2" s="1"/>
  <c r="H103" i="2"/>
  <c r="I103" i="2" s="1"/>
  <c r="H122" i="2"/>
  <c r="I122" i="2" s="1"/>
  <c r="H36" i="2"/>
  <c r="I36" i="2" s="1"/>
  <c r="H106" i="2"/>
  <c r="I106" i="2" s="1"/>
  <c r="H228" i="2"/>
  <c r="I228" i="2" s="1"/>
  <c r="H90" i="2"/>
  <c r="I90" i="2" s="1"/>
  <c r="H209" i="2"/>
  <c r="I209" i="2" s="1"/>
  <c r="H144" i="2"/>
  <c r="I144" i="2" s="1"/>
  <c r="H152" i="2"/>
  <c r="I152" i="2" s="1"/>
  <c r="G36" i="2"/>
  <c r="G41" i="2"/>
  <c r="G45" i="2"/>
  <c r="G49" i="2"/>
  <c r="G53" i="2"/>
  <c r="G57" i="2"/>
  <c r="G61" i="2"/>
  <c r="G65" i="2"/>
  <c r="G69" i="2"/>
  <c r="G73" i="2"/>
  <c r="G77" i="2"/>
  <c r="G81" i="2"/>
  <c r="G85" i="2"/>
  <c r="G89" i="2"/>
  <c r="G93" i="2"/>
  <c r="G97" i="2"/>
  <c r="G101" i="2"/>
  <c r="G105" i="2"/>
  <c r="G109" i="2"/>
  <c r="G113" i="2"/>
  <c r="G117" i="2"/>
  <c r="G121" i="2"/>
  <c r="G125" i="2"/>
  <c r="G129" i="2"/>
  <c r="G133" i="2"/>
  <c r="G137" i="2"/>
  <c r="G141" i="2"/>
  <c r="G145" i="2"/>
  <c r="G149" i="2"/>
  <c r="G153" i="2"/>
  <c r="G157" i="2"/>
  <c r="G161" i="2"/>
  <c r="G165" i="2"/>
  <c r="G169" i="2"/>
  <c r="H356" i="2"/>
  <c r="H234" i="2"/>
  <c r="I234" i="2" s="1"/>
  <c r="H243" i="2"/>
  <c r="I243" i="2" s="1"/>
  <c r="H131" i="2"/>
  <c r="I131" i="2" s="1"/>
  <c r="H175" i="2"/>
  <c r="I175" i="2" s="1"/>
  <c r="H143" i="2"/>
  <c r="I143" i="2" s="1"/>
  <c r="H303" i="2"/>
  <c r="I303" i="2" s="1"/>
  <c r="H46" i="2"/>
  <c r="I46" i="2" s="1"/>
  <c r="H312" i="2"/>
  <c r="I312" i="2" s="1"/>
  <c r="H298" i="2"/>
  <c r="I298" i="2" s="1"/>
  <c r="H208" i="2"/>
  <c r="I208" i="2" s="1"/>
  <c r="H102" i="2"/>
  <c r="I102" i="2" s="1"/>
  <c r="H296" i="2"/>
  <c r="I296" i="2" s="1"/>
  <c r="H295" i="2"/>
  <c r="I295" i="2" s="1"/>
  <c r="H219" i="2"/>
  <c r="I219" i="2" s="1"/>
  <c r="H276" i="2"/>
  <c r="I276" i="2" s="1"/>
  <c r="H177" i="2"/>
  <c r="I177" i="2" s="1"/>
  <c r="H129" i="2"/>
  <c r="I129" i="2" s="1"/>
  <c r="H233" i="2"/>
  <c r="I233" i="2" s="1"/>
  <c r="H147" i="2"/>
  <c r="I147" i="2" s="1"/>
  <c r="H274" i="2"/>
  <c r="I274" i="2" s="1"/>
  <c r="H317" i="2"/>
  <c r="I317" i="2" s="1"/>
  <c r="H248" i="2"/>
  <c r="I248" i="2" s="1"/>
  <c r="H279" i="2"/>
  <c r="I279" i="2" s="1"/>
  <c r="H220" i="2"/>
  <c r="I220" i="2" s="1"/>
  <c r="H191" i="2"/>
  <c r="I191" i="2" s="1"/>
  <c r="H185" i="2"/>
  <c r="I185" i="2" s="1"/>
  <c r="H148" i="2"/>
  <c r="I148" i="2" s="1"/>
  <c r="H272" i="2"/>
  <c r="I272" i="2" s="1"/>
  <c r="H110" i="2"/>
  <c r="I110" i="2" s="1"/>
  <c r="H217" i="2"/>
  <c r="I217" i="2" s="1"/>
  <c r="H154" i="2"/>
  <c r="I154" i="2" s="1"/>
  <c r="H92" i="2"/>
  <c r="I92" i="2" s="1"/>
  <c r="H194" i="2"/>
  <c r="I194" i="2" s="1"/>
  <c r="H166" i="2"/>
  <c r="I166" i="2" s="1"/>
  <c r="H253" i="2"/>
  <c r="I253" i="2" s="1"/>
  <c r="H260" i="2"/>
  <c r="I260" i="2" s="1"/>
  <c r="H124" i="2"/>
  <c r="I124" i="2" s="1"/>
  <c r="H93" i="2"/>
  <c r="I93" i="2" s="1"/>
  <c r="H44" i="2"/>
  <c r="I44" i="2" s="1"/>
  <c r="H45" i="2"/>
  <c r="I45" i="2" s="1"/>
  <c r="H310" i="2"/>
  <c r="I310" i="2" s="1"/>
  <c r="H155" i="2"/>
  <c r="I155" i="2" s="1"/>
  <c r="H34" i="2"/>
  <c r="I34" i="2" s="1"/>
  <c r="H223" i="2"/>
  <c r="I223" i="2" s="1"/>
  <c r="H151" i="2"/>
  <c r="I151" i="2" s="1"/>
  <c r="H183" i="2"/>
  <c r="I183" i="2" s="1"/>
  <c r="H262" i="2"/>
  <c r="I262" i="2" s="1"/>
  <c r="H109" i="2"/>
  <c r="I109" i="2" s="1"/>
  <c r="H184" i="2"/>
  <c r="I184" i="2" s="1"/>
  <c r="G35" i="2"/>
  <c r="G39" i="2"/>
  <c r="G43" i="2"/>
  <c r="G47" i="2"/>
  <c r="G51" i="2"/>
  <c r="G55" i="2"/>
  <c r="G59" i="2"/>
  <c r="G63" i="2"/>
  <c r="G67" i="2"/>
  <c r="G71" i="2"/>
  <c r="G75" i="2"/>
  <c r="G79" i="2"/>
  <c r="G83" i="2"/>
  <c r="G87" i="2"/>
  <c r="G91" i="2"/>
  <c r="G95" i="2"/>
  <c r="G99" i="2"/>
  <c r="G103" i="2"/>
  <c r="G107" i="2"/>
  <c r="G111" i="2"/>
  <c r="G115" i="2"/>
  <c r="G119" i="2"/>
  <c r="G123" i="2"/>
  <c r="G127" i="2"/>
  <c r="G131" i="2"/>
  <c r="G135" i="2"/>
  <c r="G139" i="2"/>
  <c r="G143" i="2"/>
  <c r="G147" i="2"/>
  <c r="G151" i="2"/>
  <c r="G155" i="2"/>
  <c r="G159" i="2"/>
  <c r="G163" i="2"/>
  <c r="G167" i="2"/>
  <c r="G171" i="2"/>
  <c r="G175" i="2"/>
  <c r="G179" i="2"/>
  <c r="G183" i="2"/>
  <c r="G187" i="2"/>
  <c r="G356" i="2"/>
  <c r="H189" i="2"/>
  <c r="I189" i="2" s="1"/>
  <c r="H77" i="2"/>
  <c r="I77" i="2" s="1"/>
  <c r="H306" i="2"/>
  <c r="I306" i="2" s="1"/>
  <c r="H134" i="2"/>
  <c r="I134" i="2" s="1"/>
  <c r="H261" i="2"/>
  <c r="I261" i="2" s="1"/>
  <c r="H227" i="2"/>
  <c r="I227" i="2" s="1"/>
  <c r="H236" i="2"/>
  <c r="I236" i="2" s="1"/>
  <c r="H75" i="2"/>
  <c r="I75" i="2" s="1"/>
  <c r="H222" i="2"/>
  <c r="I222" i="2" s="1"/>
  <c r="H249" i="2"/>
  <c r="I249" i="2" s="1"/>
  <c r="H273" i="2"/>
  <c r="I273" i="2" s="1"/>
  <c r="H203" i="2"/>
  <c r="I203" i="2" s="1"/>
  <c r="H35" i="2"/>
  <c r="I35" i="2" s="1"/>
  <c r="H213" i="2"/>
  <c r="I213" i="2" s="1"/>
  <c r="H206" i="2"/>
  <c r="I206" i="2" s="1"/>
  <c r="H66" i="2"/>
  <c r="I66" i="2" s="1"/>
  <c r="H264" i="2"/>
  <c r="I264" i="2" s="1"/>
  <c r="H289" i="2"/>
  <c r="I289" i="2" s="1"/>
  <c r="H156" i="2"/>
  <c r="I156" i="2" s="1"/>
  <c r="H150" i="2"/>
  <c r="I150" i="2" s="1"/>
  <c r="H314" i="2"/>
  <c r="I314" i="2" s="1"/>
  <c r="H224" i="2"/>
  <c r="I224" i="2" s="1"/>
  <c r="H42" i="2"/>
  <c r="H136" i="2"/>
  <c r="I136" i="2" s="1"/>
  <c r="H88" i="2"/>
  <c r="I88" i="2" s="1"/>
  <c r="G42" i="2"/>
  <c r="G50" i="2"/>
  <c r="G58" i="2"/>
  <c r="G66" i="2"/>
  <c r="G74" i="2"/>
  <c r="G82" i="2"/>
  <c r="G90" i="2"/>
  <c r="G98" i="2"/>
  <c r="G106" i="2"/>
  <c r="G114" i="2"/>
  <c r="G122" i="2"/>
  <c r="G130" i="2"/>
  <c r="G138" i="2"/>
  <c r="G146" i="2"/>
  <c r="G154" i="2"/>
  <c r="G162" i="2"/>
  <c r="G170" i="2"/>
  <c r="G176" i="2"/>
  <c r="G181" i="2"/>
  <c r="G186" i="2"/>
  <c r="G191" i="2"/>
  <c r="G195" i="2"/>
  <c r="G199" i="2"/>
  <c r="G203" i="2"/>
  <c r="G207" i="2"/>
  <c r="G211" i="2"/>
  <c r="G215" i="2"/>
  <c r="G219" i="2"/>
  <c r="G223" i="2"/>
  <c r="G227" i="2"/>
  <c r="G231" i="2"/>
  <c r="G235" i="2"/>
  <c r="G239" i="2"/>
  <c r="G243" i="2"/>
  <c r="G247" i="2"/>
  <c r="G251" i="2"/>
  <c r="G255" i="2"/>
  <c r="G259" i="2"/>
  <c r="G263" i="2"/>
  <c r="G267" i="2"/>
  <c r="G271" i="2"/>
  <c r="G275" i="2"/>
  <c r="G279" i="2"/>
  <c r="G283" i="2"/>
  <c r="G287" i="2"/>
  <c r="G291" i="2"/>
  <c r="G295" i="2"/>
  <c r="G299" i="2"/>
  <c r="G303" i="2"/>
  <c r="G307" i="2"/>
  <c r="G311" i="2"/>
  <c r="G315" i="2"/>
  <c r="H80" i="2"/>
  <c r="I80" i="2" s="1"/>
  <c r="H201" i="2"/>
  <c r="I201" i="2" s="1"/>
  <c r="H79" i="2"/>
  <c r="I79" i="2" s="1"/>
  <c r="H52" i="2"/>
  <c r="I52" i="2" s="1"/>
  <c r="H138" i="2"/>
  <c r="I138" i="2" s="1"/>
  <c r="H212" i="2"/>
  <c r="I212" i="2" s="1"/>
  <c r="H119" i="2"/>
  <c r="I119" i="2" s="1"/>
  <c r="H171" i="2"/>
  <c r="I171" i="2" s="1"/>
  <c r="H39" i="2"/>
  <c r="I39" i="2" s="1"/>
  <c r="H242" i="2"/>
  <c r="I242" i="2" s="1"/>
  <c r="H302" i="2"/>
  <c r="I302" i="2" s="1"/>
  <c r="H130" i="2"/>
  <c r="I130" i="2" s="1"/>
  <c r="H41" i="2"/>
  <c r="I41" i="2" s="1"/>
  <c r="H192" i="2"/>
  <c r="I192" i="2" s="1"/>
  <c r="H214" i="2"/>
  <c r="I214" i="2" s="1"/>
  <c r="H142" i="2"/>
  <c r="I142" i="2" s="1"/>
  <c r="H287" i="2"/>
  <c r="I287" i="2" s="1"/>
  <c r="H126" i="2"/>
  <c r="I126" i="2" s="1"/>
  <c r="H202" i="2"/>
  <c r="I202" i="2" s="1"/>
  <c r="H205" i="2"/>
  <c r="I205" i="2" s="1"/>
  <c r="H215" i="2"/>
  <c r="I215" i="2" s="1"/>
  <c r="H61" i="2"/>
  <c r="I61" i="2" s="1"/>
  <c r="H49" i="2"/>
  <c r="I49" i="2" s="1"/>
  <c r="H210" i="2"/>
  <c r="I210" i="2" s="1"/>
  <c r="H232" i="2"/>
  <c r="I232" i="2" s="1"/>
  <c r="H307" i="2"/>
  <c r="I307" i="2" s="1"/>
  <c r="H290" i="2"/>
  <c r="I290" i="2" s="1"/>
  <c r="H149" i="2"/>
  <c r="I149" i="2" s="1"/>
  <c r="H198" i="2"/>
  <c r="I198" i="2" s="1"/>
  <c r="H263" i="2"/>
  <c r="I263" i="2" s="1"/>
  <c r="H282" i="2"/>
  <c r="I282" i="2" s="1"/>
  <c r="H200" i="2"/>
  <c r="I200" i="2" s="1"/>
  <c r="H231" i="2"/>
  <c r="I231" i="2" s="1"/>
  <c r="H58" i="2"/>
  <c r="I58" i="2" s="1"/>
  <c r="H82" i="2"/>
  <c r="I82" i="2" s="1"/>
  <c r="H256" i="2"/>
  <c r="I256" i="2" s="1"/>
  <c r="H62" i="2"/>
  <c r="I62" i="2" s="1"/>
  <c r="H176" i="2"/>
  <c r="I176" i="2" s="1"/>
  <c r="H305" i="2"/>
  <c r="I305" i="2" s="1"/>
  <c r="H230" i="2"/>
  <c r="I230" i="2" s="1"/>
  <c r="H115" i="2"/>
  <c r="I115" i="2" s="1"/>
  <c r="H297" i="2"/>
  <c r="I297" i="2" s="1"/>
  <c r="H293" i="2"/>
  <c r="I293" i="2" s="1"/>
  <c r="H111" i="2"/>
  <c r="I111" i="2" s="1"/>
  <c r="G33" i="2"/>
  <c r="H164" i="2"/>
  <c r="I164" i="2" s="1"/>
  <c r="H157" i="2"/>
  <c r="I157" i="2" s="1"/>
  <c r="G37" i="2"/>
  <c r="G44" i="2"/>
  <c r="G52" i="2"/>
  <c r="G60" i="2"/>
  <c r="G68" i="2"/>
  <c r="G76" i="2"/>
  <c r="G84" i="2"/>
  <c r="G92" i="2"/>
  <c r="G100" i="2"/>
  <c r="G108" i="2"/>
  <c r="G116" i="2"/>
  <c r="G124" i="2"/>
  <c r="G132" i="2"/>
  <c r="G140" i="2"/>
  <c r="G148" i="2"/>
  <c r="G156" i="2"/>
  <c r="G164" i="2"/>
  <c r="G172" i="2"/>
  <c r="G177" i="2"/>
  <c r="G182" i="2"/>
  <c r="G188" i="2"/>
  <c r="G192" i="2"/>
  <c r="G196" i="2"/>
  <c r="G200" i="2"/>
  <c r="G204" i="2"/>
  <c r="G208" i="2"/>
  <c r="G212" i="2"/>
  <c r="G216" i="2"/>
  <c r="G220" i="2"/>
  <c r="G224" i="2"/>
  <c r="G228" i="2"/>
  <c r="G232" i="2"/>
  <c r="G236" i="2"/>
  <c r="H60" i="2"/>
  <c r="I60" i="2" s="1"/>
  <c r="H101" i="2"/>
  <c r="I101" i="2" s="1"/>
  <c r="H113" i="2"/>
  <c r="I113" i="2" s="1"/>
  <c r="H204" i="2"/>
  <c r="I204" i="2" s="1"/>
  <c r="G34" i="2"/>
  <c r="H37" i="2"/>
  <c r="I37" i="2" s="1"/>
  <c r="H139" i="2"/>
  <c r="I139" i="2" s="1"/>
  <c r="H55" i="2"/>
  <c r="I55" i="2" s="1"/>
  <c r="H229" i="2"/>
  <c r="I229" i="2" s="1"/>
  <c r="H283" i="2"/>
  <c r="I283" i="2" s="1"/>
  <c r="H70" i="2"/>
  <c r="I70" i="2" s="1"/>
  <c r="H67" i="2"/>
  <c r="I67" i="2" s="1"/>
  <c r="H247" i="2"/>
  <c r="I247" i="2" s="1"/>
  <c r="H97" i="2"/>
  <c r="I97" i="2" s="1"/>
  <c r="H196" i="2"/>
  <c r="I196" i="2" s="1"/>
  <c r="H239" i="2"/>
  <c r="I239" i="2" s="1"/>
  <c r="H268" i="2"/>
  <c r="I268" i="2" s="1"/>
  <c r="H118" i="2"/>
  <c r="I118" i="2" s="1"/>
  <c r="H64" i="2"/>
  <c r="I64" i="2" s="1"/>
  <c r="H48" i="2"/>
  <c r="I48" i="2" s="1"/>
  <c r="H281" i="2"/>
  <c r="I281" i="2" s="1"/>
  <c r="H182" i="2"/>
  <c r="I182" i="2" s="1"/>
  <c r="H53" i="2"/>
  <c r="I53" i="2" s="1"/>
  <c r="H47" i="2"/>
  <c r="I47" i="2" s="1"/>
  <c r="H169" i="2"/>
  <c r="I169" i="2" s="1"/>
  <c r="G38" i="2"/>
  <c r="G46" i="2"/>
  <c r="G54" i="2"/>
  <c r="G62" i="2"/>
  <c r="G70" i="2"/>
  <c r="G78" i="2"/>
  <c r="G86" i="2"/>
  <c r="G94" i="2"/>
  <c r="G102" i="2"/>
  <c r="G110" i="2"/>
  <c r="G118" i="2"/>
  <c r="G126" i="2"/>
  <c r="G134" i="2"/>
  <c r="G142" i="2"/>
  <c r="G150" i="2"/>
  <c r="G158" i="2"/>
  <c r="G166" i="2"/>
  <c r="G173" i="2"/>
  <c r="G178" i="2"/>
  <c r="G184" i="2"/>
  <c r="G189" i="2"/>
  <c r="G193" i="2"/>
  <c r="G197" i="2"/>
  <c r="G201" i="2"/>
  <c r="G205" i="2"/>
  <c r="G209" i="2"/>
  <c r="G213" i="2"/>
  <c r="G217" i="2"/>
  <c r="G221" i="2"/>
  <c r="G225" i="2"/>
  <c r="G229" i="2"/>
  <c r="G233" i="2"/>
  <c r="G237" i="2"/>
  <c r="G241" i="2"/>
  <c r="G245" i="2"/>
  <c r="G249" i="2"/>
  <c r="G253" i="2"/>
  <c r="G257" i="2"/>
  <c r="G261" i="2"/>
  <c r="G265" i="2"/>
  <c r="G269" i="2"/>
  <c r="G273" i="2"/>
  <c r="G277" i="2"/>
  <c r="G281" i="2"/>
  <c r="G285" i="2"/>
  <c r="G289" i="2"/>
  <c r="G293" i="2"/>
  <c r="G297" i="2"/>
  <c r="G301" i="2"/>
  <c r="G305" i="2"/>
  <c r="G309" i="2"/>
  <c r="G313" i="2"/>
  <c r="G317" i="2"/>
  <c r="H168" i="2"/>
  <c r="I168" i="2" s="1"/>
  <c r="H197" i="2"/>
  <c r="I197" i="2" s="1"/>
  <c r="H105" i="2"/>
  <c r="I105" i="2" s="1"/>
  <c r="H95" i="2"/>
  <c r="I95" i="2" s="1"/>
  <c r="H117" i="2"/>
  <c r="I117" i="2" s="1"/>
  <c r="H68" i="2"/>
  <c r="I68" i="2" s="1"/>
  <c r="H280" i="2"/>
  <c r="I280" i="2" s="1"/>
  <c r="H123" i="2"/>
  <c r="I123" i="2" s="1"/>
  <c r="H146" i="2"/>
  <c r="I146" i="2" s="1"/>
  <c r="H127" i="2"/>
  <c r="I127" i="2" s="1"/>
  <c r="H313" i="2"/>
  <c r="I313" i="2" s="1"/>
  <c r="H65" i="2"/>
  <c r="I65" i="2" s="1"/>
  <c r="H128" i="2"/>
  <c r="I128" i="2" s="1"/>
  <c r="H225" i="2"/>
  <c r="I225" i="2" s="1"/>
  <c r="H278" i="2"/>
  <c r="I278" i="2" s="1"/>
  <c r="H167" i="2"/>
  <c r="I167" i="2" s="1"/>
  <c r="H85" i="2"/>
  <c r="I85" i="2" s="1"/>
  <c r="H137" i="2"/>
  <c r="I137" i="2" s="1"/>
  <c r="H288" i="2"/>
  <c r="I288" i="2" s="1"/>
  <c r="H135" i="2"/>
  <c r="I135" i="2" s="1"/>
  <c r="H300" i="2"/>
  <c r="I300" i="2" s="1"/>
  <c r="H57" i="2"/>
  <c r="I57" i="2" s="1"/>
  <c r="H73" i="2"/>
  <c r="I73" i="2" s="1"/>
  <c r="H238" i="2"/>
  <c r="I238" i="2" s="1"/>
  <c r="H83" i="2"/>
  <c r="I83" i="2" s="1"/>
  <c r="H108" i="2"/>
  <c r="I108" i="2" s="1"/>
  <c r="H162" i="2"/>
  <c r="I162" i="2" s="1"/>
  <c r="H180" i="2"/>
  <c r="I180" i="2" s="1"/>
  <c r="H304" i="2"/>
  <c r="I304" i="2" s="1"/>
  <c r="H98" i="2"/>
  <c r="I98" i="2" s="1"/>
  <c r="H161" i="2"/>
  <c r="I161" i="2" s="1"/>
  <c r="H132" i="2"/>
  <c r="I132" i="2" s="1"/>
  <c r="H275" i="2"/>
  <c r="I275" i="2" s="1"/>
  <c r="H107" i="2"/>
  <c r="I107" i="2" s="1"/>
  <c r="H285" i="2"/>
  <c r="I285" i="2" s="1"/>
  <c r="H121" i="2"/>
  <c r="I121" i="2" s="1"/>
  <c r="H63" i="2"/>
  <c r="I63" i="2" s="1"/>
  <c r="H69" i="2"/>
  <c r="I69" i="2" s="1"/>
  <c r="H254" i="2"/>
  <c r="I254" i="2" s="1"/>
  <c r="H308" i="2"/>
  <c r="I308" i="2" s="1"/>
  <c r="H173" i="2"/>
  <c r="I173" i="2" s="1"/>
  <c r="H252" i="2"/>
  <c r="I252" i="2" s="1"/>
  <c r="H226" i="2"/>
  <c r="I226" i="2" s="1"/>
  <c r="H199" i="2"/>
  <c r="I199" i="2" s="1"/>
  <c r="H40" i="2"/>
  <c r="I40" i="2" s="1"/>
  <c r="H116" i="2"/>
  <c r="I116" i="2" s="1"/>
  <c r="H165" i="2"/>
  <c r="I165" i="2" s="1"/>
  <c r="H112" i="2"/>
  <c r="I112" i="2" s="1"/>
  <c r="G40" i="2"/>
  <c r="G48" i="2"/>
  <c r="G56" i="2"/>
  <c r="G64" i="2"/>
  <c r="G72" i="2"/>
  <c r="G80" i="2"/>
  <c r="G88" i="2"/>
  <c r="G96" i="2"/>
  <c r="G104" i="2"/>
  <c r="G112" i="2"/>
  <c r="G120" i="2"/>
  <c r="G128" i="2"/>
  <c r="G136" i="2"/>
  <c r="G144" i="2"/>
  <c r="G152" i="2"/>
  <c r="G160" i="2"/>
  <c r="G168" i="2"/>
  <c r="G174" i="2"/>
  <c r="G180" i="2"/>
  <c r="G185" i="2"/>
  <c r="G190" i="2"/>
  <c r="G194" i="2"/>
  <c r="G198" i="2"/>
  <c r="G202" i="2"/>
  <c r="G206" i="2"/>
  <c r="G210" i="2"/>
  <c r="G214" i="2"/>
  <c r="G218" i="2"/>
  <c r="G222" i="2"/>
  <c r="G226" i="2"/>
  <c r="G230" i="2"/>
  <c r="G234" i="2"/>
  <c r="G238" i="2"/>
  <c r="G242" i="2"/>
  <c r="G246" i="2"/>
  <c r="G250" i="2"/>
  <c r="G254" i="2"/>
  <c r="G258" i="2"/>
  <c r="G252" i="2"/>
  <c r="G264" i="2"/>
  <c r="G272" i="2"/>
  <c r="G280" i="2"/>
  <c r="G288" i="2"/>
  <c r="G296" i="2"/>
  <c r="G304" i="2"/>
  <c r="G312" i="2"/>
  <c r="H120" i="2"/>
  <c r="I120" i="2" s="1"/>
  <c r="H174" i="2"/>
  <c r="I174" i="2" s="1"/>
  <c r="H190" i="2"/>
  <c r="I190" i="2" s="1"/>
  <c r="H237" i="2"/>
  <c r="I237" i="2" s="1"/>
  <c r="H38" i="2"/>
  <c r="I38" i="2" s="1"/>
  <c r="H99" i="2"/>
  <c r="I99" i="2" s="1"/>
  <c r="H96" i="2"/>
  <c r="I96" i="2" s="1"/>
  <c r="H246" i="2"/>
  <c r="I246" i="2" s="1"/>
  <c r="H43" i="2"/>
  <c r="I43" i="2" s="1"/>
  <c r="H244" i="2"/>
  <c r="I244" i="2" s="1"/>
  <c r="H216" i="2"/>
  <c r="I216" i="2" s="1"/>
  <c r="G240" i="2"/>
  <c r="G256" i="2"/>
  <c r="G266" i="2"/>
  <c r="G274" i="2"/>
  <c r="G282" i="2"/>
  <c r="G290" i="2"/>
  <c r="G298" i="2"/>
  <c r="G306" i="2"/>
  <c r="G314" i="2"/>
  <c r="H125" i="2"/>
  <c r="I125" i="2" s="1"/>
  <c r="H250" i="2"/>
  <c r="I250" i="2" s="1"/>
  <c r="H114" i="2"/>
  <c r="I114" i="2" s="1"/>
  <c r="H257" i="2"/>
  <c r="I257" i="2" s="1"/>
  <c r="H133" i="2"/>
  <c r="H87" i="2"/>
  <c r="I87" i="2" s="1"/>
  <c r="H160" i="2"/>
  <c r="I160" i="2" s="1"/>
  <c r="H59" i="2"/>
  <c r="I59" i="2" s="1"/>
  <c r="H84" i="2"/>
  <c r="I84" i="2" s="1"/>
  <c r="H100" i="2"/>
  <c r="I100" i="2" s="1"/>
  <c r="H179" i="2"/>
  <c r="I179" i="2" s="1"/>
  <c r="G244" i="2"/>
  <c r="G260" i="2"/>
  <c r="G268" i="2"/>
  <c r="G276" i="2"/>
  <c r="G284" i="2"/>
  <c r="G292" i="2"/>
  <c r="G300" i="2"/>
  <c r="G308" i="2"/>
  <c r="G316" i="2"/>
  <c r="H241" i="2"/>
  <c r="I241" i="2" s="1"/>
  <c r="H277" i="2"/>
  <c r="I277" i="2" s="1"/>
  <c r="H266" i="2"/>
  <c r="I266" i="2" s="1"/>
  <c r="H299" i="2"/>
  <c r="I299" i="2" s="1"/>
  <c r="H265" i="2"/>
  <c r="I265" i="2" s="1"/>
  <c r="H81" i="2"/>
  <c r="I81" i="2" s="1"/>
  <c r="H141" i="2"/>
  <c r="I141" i="2" s="1"/>
  <c r="H186" i="2"/>
  <c r="I186" i="2" s="1"/>
  <c r="H170" i="2"/>
  <c r="I170" i="2" s="1"/>
  <c r="H269" i="2"/>
  <c r="I269" i="2" s="1"/>
  <c r="H188" i="2"/>
  <c r="I188" i="2" s="1"/>
  <c r="G248" i="2"/>
  <c r="G262" i="2"/>
  <c r="G270" i="2"/>
  <c r="G278" i="2"/>
  <c r="G286" i="2"/>
  <c r="G294" i="2"/>
  <c r="G302" i="2"/>
  <c r="G310" i="2"/>
  <c r="G318" i="2"/>
  <c r="H318" i="2"/>
  <c r="H74" i="2"/>
  <c r="I74" i="2" s="1"/>
  <c r="H221" i="2"/>
  <c r="I221" i="2" s="1"/>
  <c r="H187" i="2"/>
  <c r="I187" i="2" s="1"/>
  <c r="H251" i="2"/>
  <c r="I251" i="2" s="1"/>
  <c r="H33" i="2"/>
  <c r="H54" i="2"/>
  <c r="I54" i="2" s="1"/>
  <c r="H218" i="2"/>
  <c r="I218" i="2" s="1"/>
  <c r="H50" i="2"/>
  <c r="I50" i="2" s="1"/>
  <c r="H140" i="2"/>
  <c r="I140" i="2" s="1"/>
  <c r="H89" i="2"/>
  <c r="I89" i="2" s="1"/>
  <c r="H27" i="2"/>
  <c r="G357" i="2"/>
  <c r="H357" i="2"/>
  <c r="G358" i="2"/>
  <c r="H358" i="2"/>
  <c r="H359" i="2"/>
  <c r="G359" i="2"/>
  <c r="G360" i="2"/>
  <c r="H360" i="2"/>
  <c r="H361" i="2"/>
  <c r="G361" i="2"/>
  <c r="G362" i="2"/>
  <c r="H362" i="2"/>
  <c r="H363" i="2"/>
  <c r="G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G384" i="2"/>
  <c r="H384" i="2"/>
  <c r="G385" i="2"/>
  <c r="H385" i="2"/>
  <c r="G386" i="2"/>
  <c r="H386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G398" i="2"/>
  <c r="H398" i="2"/>
  <c r="G399" i="2"/>
  <c r="H399" i="2"/>
  <c r="G400" i="2"/>
  <c r="H400" i="2"/>
  <c r="G401" i="2"/>
  <c r="H401" i="2"/>
  <c r="G402" i="2"/>
  <c r="H402" i="2"/>
  <c r="G403" i="2"/>
  <c r="H403" i="2"/>
  <c r="G404" i="2"/>
  <c r="H404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G425" i="2"/>
  <c r="H425" i="2"/>
  <c r="G426" i="2"/>
  <c r="H426" i="2"/>
  <c r="G427" i="2"/>
  <c r="H427" i="2"/>
  <c r="G428" i="2"/>
  <c r="H428" i="2"/>
  <c r="G429" i="2"/>
  <c r="H429" i="2"/>
  <c r="G430" i="2"/>
  <c r="H430" i="2"/>
  <c r="G431" i="2"/>
  <c r="H431" i="2"/>
  <c r="G432" i="2"/>
  <c r="H432" i="2"/>
  <c r="G433" i="2"/>
  <c r="H433" i="2"/>
  <c r="G434" i="2"/>
  <c r="H434" i="2"/>
  <c r="G435" i="2"/>
  <c r="H435" i="2"/>
  <c r="G436" i="2"/>
  <c r="H436" i="2"/>
  <c r="G437" i="2"/>
  <c r="H437" i="2"/>
  <c r="G438" i="2"/>
  <c r="H438" i="2"/>
  <c r="G439" i="2"/>
  <c r="H439" i="2"/>
  <c r="G440" i="2"/>
  <c r="H440" i="2"/>
  <c r="G441" i="2"/>
  <c r="H441" i="2"/>
  <c r="G442" i="2"/>
  <c r="H442" i="2"/>
  <c r="G443" i="2"/>
  <c r="H443" i="2"/>
  <c r="G444" i="2"/>
  <c r="H444" i="2"/>
  <c r="G445" i="2"/>
  <c r="H445" i="2"/>
  <c r="G446" i="2"/>
  <c r="H446" i="2"/>
  <c r="G447" i="2"/>
  <c r="H447" i="2"/>
  <c r="G448" i="2"/>
  <c r="H448" i="2"/>
  <c r="G449" i="2"/>
  <c r="H449" i="2"/>
  <c r="G450" i="2"/>
  <c r="H450" i="2"/>
  <c r="G451" i="2"/>
  <c r="H451" i="2"/>
  <c r="G452" i="2"/>
  <c r="H452" i="2"/>
  <c r="G453" i="2"/>
  <c r="H453" i="2"/>
  <c r="G454" i="2"/>
  <c r="H454" i="2"/>
  <c r="G455" i="2"/>
  <c r="H455" i="2"/>
  <c r="G456" i="2"/>
  <c r="H456" i="2"/>
  <c r="G457" i="2"/>
  <c r="H457" i="2"/>
  <c r="G458" i="2"/>
  <c r="H458" i="2"/>
  <c r="G459" i="2"/>
  <c r="H459" i="2"/>
  <c r="G460" i="2"/>
  <c r="H460" i="2"/>
  <c r="G461" i="2"/>
  <c r="H461" i="2"/>
  <c r="G462" i="2"/>
  <c r="H462" i="2"/>
  <c r="G463" i="2"/>
  <c r="H463" i="2"/>
  <c r="G464" i="2"/>
  <c r="H464" i="2"/>
  <c r="G465" i="2"/>
  <c r="H465" i="2"/>
  <c r="G466" i="2"/>
  <c r="H466" i="2"/>
  <c r="G467" i="2"/>
  <c r="H467" i="2"/>
  <c r="G468" i="2"/>
  <c r="H468" i="2"/>
  <c r="G469" i="2"/>
  <c r="H469" i="2"/>
  <c r="G470" i="2"/>
  <c r="H470" i="2"/>
  <c r="G471" i="2"/>
  <c r="H471" i="2"/>
  <c r="G472" i="2"/>
  <c r="H472" i="2"/>
  <c r="G473" i="2"/>
  <c r="H473" i="2"/>
  <c r="G474" i="2"/>
  <c r="H474" i="2"/>
  <c r="G475" i="2"/>
  <c r="H475" i="2"/>
  <c r="G476" i="2"/>
  <c r="H476" i="2"/>
  <c r="G477" i="2"/>
  <c r="H477" i="2"/>
  <c r="H28" i="2" l="1"/>
  <c r="I28" i="2" s="1"/>
  <c r="I133" i="2"/>
  <c r="I318" i="2"/>
  <c r="J13" i="2"/>
  <c r="C24" i="2" s="1"/>
  <c r="I42" i="2"/>
  <c r="I363" i="2"/>
  <c r="I361" i="2"/>
  <c r="I359" i="2"/>
  <c r="I476" i="2"/>
  <c r="I474" i="2"/>
  <c r="I472" i="2"/>
  <c r="I470" i="2"/>
  <c r="I468" i="2"/>
  <c r="I466" i="2"/>
  <c r="I464" i="2"/>
  <c r="I462" i="2"/>
  <c r="I460" i="2"/>
  <c r="I458" i="2"/>
  <c r="I456" i="2"/>
  <c r="I454" i="2"/>
  <c r="I452" i="2"/>
  <c r="I450" i="2"/>
  <c r="I448" i="2"/>
  <c r="I446" i="2"/>
  <c r="I444" i="2"/>
  <c r="I442" i="2"/>
  <c r="I440" i="2"/>
  <c r="I438" i="2"/>
  <c r="I436" i="2"/>
  <c r="I434" i="2"/>
  <c r="I432" i="2"/>
  <c r="I430" i="2"/>
  <c r="I428" i="2"/>
  <c r="I426" i="2"/>
  <c r="I424" i="2"/>
  <c r="I422" i="2"/>
  <c r="I420" i="2"/>
  <c r="I418" i="2"/>
  <c r="I416" i="2"/>
  <c r="I414" i="2"/>
  <c r="I412" i="2"/>
  <c r="I410" i="2"/>
  <c r="I408" i="2"/>
  <c r="I406" i="2"/>
  <c r="I404" i="2"/>
  <c r="I402" i="2"/>
  <c r="I400" i="2"/>
  <c r="I398" i="2"/>
  <c r="I396" i="2"/>
  <c r="I394" i="2"/>
  <c r="I392" i="2"/>
  <c r="I390" i="2"/>
  <c r="I388" i="2"/>
  <c r="I386" i="2"/>
  <c r="I384" i="2"/>
  <c r="I382" i="2"/>
  <c r="I380" i="2"/>
  <c r="I378" i="2"/>
  <c r="I376" i="2"/>
  <c r="I374" i="2"/>
  <c r="I372" i="2"/>
  <c r="I370" i="2"/>
  <c r="I368" i="2"/>
  <c r="I366" i="2"/>
  <c r="I364" i="2"/>
  <c r="I362" i="2"/>
  <c r="I360" i="2"/>
  <c r="I358" i="2"/>
  <c r="I477" i="2"/>
  <c r="I475" i="2"/>
  <c r="I473" i="2"/>
  <c r="I471" i="2"/>
  <c r="I469" i="2"/>
  <c r="I467" i="2"/>
  <c r="I465" i="2"/>
  <c r="I463" i="2"/>
  <c r="I461" i="2"/>
  <c r="I459" i="2"/>
  <c r="I457" i="2"/>
  <c r="I455" i="2"/>
  <c r="I453" i="2"/>
  <c r="I451" i="2"/>
  <c r="I449" i="2"/>
  <c r="I447" i="2"/>
  <c r="I445" i="2"/>
  <c r="I443" i="2"/>
  <c r="I441" i="2"/>
  <c r="I439" i="2"/>
  <c r="I437" i="2"/>
  <c r="I435" i="2"/>
  <c r="I433" i="2"/>
  <c r="I431" i="2"/>
  <c r="I429" i="2"/>
  <c r="I427" i="2"/>
  <c r="I425" i="2"/>
  <c r="I423" i="2"/>
  <c r="I421" i="2"/>
  <c r="I419" i="2"/>
  <c r="I417" i="2"/>
  <c r="I415" i="2"/>
  <c r="I413" i="2"/>
  <c r="I411" i="2"/>
  <c r="I409" i="2"/>
  <c r="I407" i="2"/>
  <c r="I405" i="2"/>
  <c r="I403" i="2"/>
  <c r="I401" i="2"/>
  <c r="I399" i="2"/>
  <c r="I397" i="2"/>
  <c r="I395" i="2"/>
  <c r="I393" i="2"/>
  <c r="I391" i="2"/>
  <c r="I389" i="2"/>
  <c r="I387" i="2"/>
  <c r="I385" i="2"/>
  <c r="I383" i="2"/>
  <c r="I381" i="2"/>
  <c r="I379" i="2"/>
  <c r="I377" i="2"/>
  <c r="I375" i="2"/>
  <c r="I373" i="2"/>
  <c r="I371" i="2"/>
  <c r="I369" i="2"/>
  <c r="I367" i="2"/>
  <c r="I365" i="2"/>
  <c r="I357" i="2"/>
  <c r="I33" i="2"/>
  <c r="J33" i="2"/>
  <c r="I356" i="2"/>
  <c r="I355" i="2"/>
  <c r="J11" i="2" l="1"/>
  <c r="J14" i="2"/>
  <c r="C25" i="2" s="1"/>
  <c r="J34" i="2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J403" i="2" s="1"/>
  <c r="J404" i="2" s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I31" i="2"/>
  <c r="J15" i="2" s="1"/>
  <c r="J24" i="2" l="1"/>
  <c r="C26" i="2"/>
  <c r="J16" i="2"/>
  <c r="C28" i="2" s="1"/>
  <c r="H17" i="2"/>
  <c r="J25" i="2" l="1"/>
  <c r="H20" i="2"/>
  <c r="H18" i="2"/>
  <c r="I22" i="2" l="1"/>
  <c r="C27" i="2" s="1"/>
  <c r="H22" i="2"/>
</calcChain>
</file>

<file path=xl/sharedStrings.xml><?xml version="1.0" encoding="utf-8"?>
<sst xmlns="http://schemas.openxmlformats.org/spreadsheetml/2006/main" count="169" uniqueCount="132">
  <si>
    <t>ρ =</t>
  </si>
  <si>
    <t>λ =</t>
  </si>
  <si>
    <t>μ =</t>
  </si>
  <si>
    <r>
      <t>t</t>
    </r>
    <r>
      <rPr>
        <b/>
        <sz val="8"/>
        <color theme="1"/>
        <rFont val="Calibri"/>
        <family val="2"/>
      </rPr>
      <t>μ</t>
    </r>
    <r>
      <rPr>
        <b/>
        <sz val="11"/>
        <color theme="1"/>
        <rFont val="Calibri"/>
        <family val="2"/>
      </rPr>
      <t xml:space="preserve"> =</t>
    </r>
  </si>
  <si>
    <t>k =</t>
  </si>
  <si>
    <t>ft =</t>
  </si>
  <si>
    <t>min</t>
  </si>
  <si>
    <t>seg</t>
  </si>
  <si>
    <t>velocidad de servicio</t>
  </si>
  <si>
    <t>n</t>
  </si>
  <si>
    <t xml:space="preserve">λ </t>
  </si>
  <si>
    <t>μ</t>
  </si>
  <si>
    <t>Cn</t>
  </si>
  <si>
    <t>Pn</t>
  </si>
  <si>
    <t>Po   =</t>
  </si>
  <si>
    <t>DATOS</t>
  </si>
  <si>
    <r>
      <t>t</t>
    </r>
    <r>
      <rPr>
        <b/>
        <sz val="8"/>
        <rFont val="Calibri"/>
        <family val="2"/>
      </rPr>
      <t>μ</t>
    </r>
  </si>
  <si>
    <t>Longitud promedio de la cola</t>
  </si>
  <si>
    <t xml:space="preserve">L = </t>
  </si>
  <si>
    <t>L =</t>
  </si>
  <si>
    <t>λ - λ =</t>
  </si>
  <si>
    <t>Clientes perdidos</t>
  </si>
  <si>
    <t>w =</t>
  </si>
  <si>
    <r>
      <t>nP</t>
    </r>
    <r>
      <rPr>
        <b/>
        <sz val="8"/>
        <color theme="1"/>
        <rFont val="Calibri"/>
        <family val="2"/>
      </rPr>
      <t>n</t>
    </r>
  </si>
  <si>
    <r>
      <t>L</t>
    </r>
    <r>
      <rPr>
        <b/>
        <sz val="10"/>
        <color theme="1"/>
        <rFont val="Calibri"/>
        <family val="2"/>
        <scheme val="minor"/>
      </rPr>
      <t>q</t>
    </r>
    <r>
      <rPr>
        <b/>
        <sz val="11"/>
        <color theme="1"/>
        <rFont val="Calibri"/>
        <family val="2"/>
        <scheme val="minor"/>
      </rPr>
      <t xml:space="preserve"> =</t>
    </r>
  </si>
  <si>
    <r>
      <t>w</t>
    </r>
    <r>
      <rPr>
        <b/>
        <sz val="10"/>
        <color theme="1"/>
        <rFont val="Calibri"/>
        <family val="2"/>
        <scheme val="minor"/>
      </rPr>
      <t>q</t>
    </r>
    <r>
      <rPr>
        <b/>
        <sz val="11"/>
        <color theme="1"/>
        <rFont val="Calibri"/>
        <family val="2"/>
        <scheme val="minor"/>
      </rPr>
      <t xml:space="preserve"> =</t>
    </r>
  </si>
  <si>
    <t>Clientes en espera</t>
  </si>
  <si>
    <t>ΣP</t>
  </si>
  <si>
    <t>tiempo haciendo cola</t>
  </si>
  <si>
    <t>tiempo de espera total</t>
  </si>
  <si>
    <t>s =</t>
  </si>
  <si>
    <t>velocidad de arrivo:</t>
  </si>
  <si>
    <t>no. de servidores:</t>
  </si>
  <si>
    <t>factor de tiempo:</t>
  </si>
  <si>
    <r>
      <t xml:space="preserve">(k </t>
    </r>
    <r>
      <rPr>
        <b/>
        <sz val="8"/>
        <color rgb="FFFF0000"/>
        <rFont val="Calibri"/>
        <family val="2"/>
        <scheme val="minor"/>
      </rPr>
      <t>lím</t>
    </r>
    <r>
      <rPr>
        <b/>
        <sz val="11"/>
        <color rgb="FFFF0000"/>
        <rFont val="Calibri"/>
        <family val="2"/>
        <scheme val="minor"/>
      </rPr>
      <t xml:space="preserve"> = 500)</t>
    </r>
  </si>
  <si>
    <t>RESUMEN DE RESULTADOS</t>
  </si>
  <si>
    <t>1)</t>
  </si>
  <si>
    <t>2)</t>
  </si>
  <si>
    <t>3)</t>
  </si>
  <si>
    <t>4)</t>
  </si>
  <si>
    <t>8)</t>
  </si>
  <si>
    <t>7)</t>
  </si>
  <si>
    <t>6)</t>
  </si>
  <si>
    <t>5)</t>
  </si>
  <si>
    <t>hrs</t>
  </si>
  <si>
    <t>P =</t>
  </si>
  <si>
    <r>
      <t>P</t>
    </r>
    <r>
      <rPr>
        <b/>
        <sz val="8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</si>
  <si>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Calibri"/>
        <family val="2"/>
        <scheme val="minor"/>
      </rPr>
      <t>C</t>
    </r>
    <r>
      <rPr>
        <b/>
        <sz val="9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 =</t>
    </r>
  </si>
  <si>
    <r>
      <t>P</t>
    </r>
    <r>
      <rPr>
        <b/>
        <sz val="8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=</t>
    </r>
  </si>
  <si>
    <t xml:space="preserve">    Buscar probabilidad:</t>
  </si>
  <si>
    <t>tamaño de la fuente:</t>
  </si>
  <si>
    <t>N =</t>
  </si>
  <si>
    <t>Referencia (1) pág. 839 - 840</t>
  </si>
  <si>
    <t>Referencia (2) pág. 599 – 600</t>
  </si>
  <si>
    <t>Clientes perdidos:</t>
  </si>
  <si>
    <t>Referencia (2) pág. 601</t>
  </si>
  <si>
    <t>TERMINOLOGÍA Y NOTACION</t>
  </si>
  <si>
    <t>SI tomar en cuenta</t>
  </si>
  <si>
    <t>NO tomar en cuenta</t>
  </si>
  <si>
    <t>rendimiento - % de tiempo que el servidor esta ocupado</t>
  </si>
  <si>
    <t>rendimiento real</t>
  </si>
  <si>
    <t>BIBLIOGRAFIAS &amp; REFERENCIAS</t>
  </si>
  <si>
    <r>
      <t xml:space="preserve">Terminología y notación. </t>
    </r>
    <r>
      <rPr>
        <i/>
        <sz val="10"/>
        <color theme="1"/>
        <rFont val="Calibri"/>
        <family val="2"/>
        <scheme val="minor"/>
      </rPr>
      <t>L, Lq y W, etc.:</t>
    </r>
  </si>
  <si>
    <r>
      <t>s</t>
    </r>
    <r>
      <rPr>
        <sz val="8"/>
        <color theme="1"/>
        <rFont val="Arial Rounded MT Bold"/>
        <family val="2"/>
      </rPr>
      <t>mín</t>
    </r>
    <r>
      <rPr>
        <sz val="10"/>
        <color theme="1"/>
        <rFont val="Arial Rounded MT Bold"/>
        <family val="2"/>
      </rPr>
      <t xml:space="preserve"> =</t>
    </r>
  </si>
  <si>
    <r>
      <t>w</t>
    </r>
    <r>
      <rPr>
        <sz val="8"/>
        <color theme="1"/>
        <rFont val="Arial Rounded MT Bold"/>
        <family val="2"/>
      </rPr>
      <t>q</t>
    </r>
    <r>
      <rPr>
        <sz val="10"/>
        <color theme="1"/>
        <rFont val="Arial Rounded MT Bold"/>
        <family val="2"/>
      </rPr>
      <t xml:space="preserve"> =</t>
    </r>
  </si>
  <si>
    <r>
      <t>L</t>
    </r>
    <r>
      <rPr>
        <sz val="8"/>
        <color theme="1"/>
        <rFont val="Arial Rounded MT Bold"/>
        <family val="2"/>
      </rPr>
      <t>q</t>
    </r>
    <r>
      <rPr>
        <sz val="10"/>
        <color theme="1"/>
        <rFont val="Arial Rounded MT Bold"/>
        <family val="2"/>
      </rPr>
      <t xml:space="preserve"> =</t>
    </r>
  </si>
  <si>
    <r>
      <rPr>
        <b/>
        <sz val="9"/>
        <color rgb="FF002060"/>
        <rFont val="Arial Rounded MT Bold"/>
        <family val="2"/>
      </rPr>
      <t>INSTRUCCIONES DE USO:</t>
    </r>
    <r>
      <rPr>
        <sz val="9"/>
        <color rgb="FF002060"/>
        <rFont val="Arial Rounded MT Bold"/>
        <family val="2"/>
      </rPr>
      <t xml:space="preserve"> Los valores numéricos de</t>
    </r>
    <r>
      <rPr>
        <sz val="9"/>
        <color rgb="FFFF0000"/>
        <rFont val="Arial Rounded MT Bold"/>
        <family val="2"/>
      </rPr>
      <t xml:space="preserve"> color rojo</t>
    </r>
    <r>
      <rPr>
        <sz val="9"/>
        <color rgb="FF002060"/>
        <rFont val="Arial Rounded MT Bold"/>
        <family val="2"/>
      </rPr>
      <t xml:space="preserve">, son resultados de cálculos programados, mientras que los valores de </t>
    </r>
    <r>
      <rPr>
        <sz val="9"/>
        <color rgb="FF0070C0"/>
        <rFont val="Arial Rounded MT Bold"/>
        <family val="2"/>
      </rPr>
      <t>color azul</t>
    </r>
    <r>
      <rPr>
        <sz val="9"/>
        <color rgb="FF002060"/>
        <rFont val="Arial Rounded MT Bold"/>
        <family val="2"/>
      </rPr>
      <t xml:space="preserve">, son datos númerios cuyo valor puede ser cambiado para los cálculos.(Solo cambiar los valores numéricos de </t>
    </r>
    <r>
      <rPr>
        <sz val="9"/>
        <color rgb="FF0070C0"/>
        <rFont val="Arial Rounded MT Bold"/>
        <family val="2"/>
      </rPr>
      <t>color azul</t>
    </r>
    <r>
      <rPr>
        <sz val="9"/>
        <color rgb="FF002060"/>
        <rFont val="Arial Rounded MT Bold"/>
        <family val="2"/>
      </rPr>
      <t>)</t>
    </r>
  </si>
  <si>
    <r>
      <rPr>
        <b/>
        <sz val="11"/>
        <color theme="1"/>
        <rFont val="Calibri"/>
        <family val="2"/>
        <scheme val="minor"/>
      </rPr>
      <t xml:space="preserve">  </t>
    </r>
    <r>
      <rPr>
        <b/>
        <u/>
        <sz val="11"/>
        <color theme="1"/>
        <rFont val="Calibri"/>
        <family val="2"/>
        <scheme val="minor"/>
      </rPr>
      <t>Referencia (1) : Investigación de operaciones – Hillier · Lieberman – Capítulo 17: Teoría de colas</t>
    </r>
  </si>
  <si>
    <r>
      <rPr>
        <b/>
        <sz val="11"/>
        <color theme="1"/>
        <rFont val="Calibri"/>
        <family val="2"/>
        <scheme val="minor"/>
      </rPr>
      <t xml:space="preserve">  </t>
    </r>
    <r>
      <rPr>
        <b/>
        <u/>
        <sz val="11"/>
        <color theme="1"/>
        <rFont val="Calibri"/>
        <family val="2"/>
        <scheme val="minor"/>
      </rPr>
      <t>Referencia (2) : Investigación de operaciones – Hamdya A. Taha – Capítulo 17: Sistemas de colas</t>
    </r>
  </si>
  <si>
    <r>
      <rPr>
        <b/>
        <sz val="11"/>
        <color theme="1"/>
        <rFont val="Calibri"/>
        <family val="2"/>
        <scheme val="minor"/>
      </rPr>
      <t xml:space="preserve">  </t>
    </r>
    <r>
      <rPr>
        <b/>
        <u/>
        <sz val="11"/>
        <color theme="1"/>
        <rFont val="Calibri"/>
        <family val="2"/>
        <scheme val="minor"/>
      </rPr>
      <t>Apuntes de la clase Ingeniería en Sistemas, impartida por el Ing. Jesús Alberto Monroy Wickham</t>
    </r>
  </si>
  <si>
    <r>
      <rPr>
        <b/>
        <sz val="11"/>
        <color theme="1"/>
        <rFont val="Calibri"/>
        <family val="2"/>
        <scheme val="minor"/>
      </rPr>
      <t xml:space="preserve">  </t>
    </r>
    <r>
      <rPr>
        <b/>
        <u/>
        <sz val="11"/>
        <color theme="1"/>
        <rFont val="Calibri"/>
        <family val="2"/>
        <scheme val="minor"/>
      </rPr>
      <t>Universidad de Sonora - Hermosillo Son. - Semestre 2012-1</t>
    </r>
  </si>
  <si>
    <t xml:space="preserve">   Estructura básica  de los modelos de colas</t>
  </si>
  <si>
    <t xml:space="preserve">   Referencia (1) pág. 835 – 838</t>
  </si>
  <si>
    <r>
      <t xml:space="preserve">   Papel de la distribución exponencial.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Distribución de probabilidad de tiempos de entrada y </t>
    </r>
  </si>
  <si>
    <t xml:space="preserve">   tiempos de servicio. Formulación del modelo:</t>
  </si>
  <si>
    <t xml:space="preserve">   Referencia (1) pág. 841 -848</t>
  </si>
  <si>
    <r>
      <rPr>
        <b/>
        <sz val="10"/>
        <color theme="1"/>
        <rFont val="Calibri"/>
        <family val="2"/>
        <scheme val="minor"/>
      </rPr>
      <t xml:space="preserve">   Proceso de nacimiento y muerte.</t>
    </r>
    <r>
      <rPr>
        <sz val="10"/>
        <color theme="1"/>
        <rFont val="Calibri"/>
        <family val="2"/>
        <scheme val="minor"/>
      </rPr>
      <t xml:space="preserve"> Fórmulas de Cn, Pn, Po, L, W, </t>
    </r>
  </si>
  <si>
    <t xml:space="preserve">   Referencia (1) pág. 851 - 852</t>
  </si>
  <si>
    <t>NOTAS</t>
  </si>
  <si>
    <r>
      <rPr>
        <i/>
        <sz val="11"/>
        <color theme="1"/>
        <rFont val="Calibri"/>
        <family val="2"/>
        <scheme val="minor"/>
      </rPr>
      <t>máx</t>
    </r>
    <r>
      <rPr>
        <i/>
        <sz val="10"/>
        <color theme="1"/>
        <rFont val="Calibri"/>
        <family val="2"/>
        <scheme val="minor"/>
      </rPr>
      <t xml:space="preserve"> de clientes en la </t>
    </r>
    <r>
      <rPr>
        <i/>
        <sz val="11"/>
        <color theme="1"/>
        <rFont val="Calibri"/>
        <family val="2"/>
        <scheme val="minor"/>
      </rPr>
      <t>cola</t>
    </r>
    <r>
      <rPr>
        <i/>
        <sz val="10"/>
        <color theme="1"/>
        <rFont val="Calibri"/>
        <family val="2"/>
        <scheme val="minor"/>
      </rPr>
      <t>:</t>
    </r>
  </si>
  <si>
    <r>
      <t>tamaño de la fuente (</t>
    </r>
    <r>
      <rPr>
        <sz val="10"/>
        <color theme="1"/>
        <rFont val="Calibri"/>
        <family val="2"/>
        <scheme val="minor"/>
      </rPr>
      <t xml:space="preserve">fuente grande </t>
    </r>
    <r>
      <rPr>
        <sz val="10"/>
        <color theme="1"/>
        <rFont val="Calibri"/>
        <family val="2"/>
      </rPr>
      <t>{999,999}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Arial Unicode MS"/>
        <family val="2"/>
      </rPr>
      <t>➪</t>
    </r>
    <r>
      <rPr>
        <sz val="10"/>
        <color theme="1"/>
        <rFont val="Calibri"/>
        <family val="2"/>
      </rPr>
      <t xml:space="preserve"> fuente "infinita"</t>
    </r>
    <r>
      <rPr>
        <sz val="11"/>
        <color theme="1"/>
        <rFont val="Calibri"/>
        <family val="2"/>
      </rPr>
      <t>)</t>
    </r>
  </si>
  <si>
    <r>
      <t xml:space="preserve">➪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es el tamaño de la fuente (ciudad, pueblo, etc.). Puede o no tomarse en cuenta.</t>
    </r>
  </si>
  <si>
    <r>
      <t>P</t>
    </r>
    <r>
      <rPr>
        <b/>
        <sz val="10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=</t>
    </r>
  </si>
  <si>
    <t>porcentaje de clientes que se quedan</t>
  </si>
  <si>
    <t>velocidad de arrivo (clientes que llegan por unidad de tiempo)</t>
  </si>
  <si>
    <t>clientes que no se van</t>
  </si>
  <si>
    <t>no. mínimo de servidores:</t>
  </si>
  <si>
    <t>clientes que se van:</t>
  </si>
  <si>
    <t>clientes que se quedan:</t>
  </si>
  <si>
    <t>clientes que llegan:</t>
  </si>
  <si>
    <t>Longitud de la cola:</t>
  </si>
  <si>
    <t>Clientes en espera:</t>
  </si>
  <si>
    <t>rendimiento:</t>
  </si>
  <si>
    <t>rendimiento real:</t>
  </si>
  <si>
    <t>velocidad de servicio:</t>
  </si>
  <si>
    <r>
      <t xml:space="preserve">➪ </t>
    </r>
    <r>
      <rPr>
        <b/>
        <sz val="11"/>
        <rFont val="Calibri"/>
        <family val="2"/>
        <scheme val="minor"/>
      </rPr>
      <t>C</t>
    </r>
    <r>
      <rPr>
        <b/>
        <sz val="10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 se limita debido al factorial para calcularse</t>
    </r>
  </si>
  <si>
    <t>8 como máx de clientes</t>
  </si>
  <si>
    <t>estacionamiento</t>
  </si>
  <si>
    <r>
      <t>tiempo de servicio</t>
    </r>
    <r>
      <rPr>
        <i/>
        <sz val="8"/>
        <color theme="1"/>
        <rFont val="Calibri"/>
        <family val="2"/>
        <scheme val="minor"/>
      </rPr>
      <t>/cliente</t>
    </r>
    <r>
      <rPr>
        <i/>
        <sz val="11"/>
        <color theme="1"/>
        <rFont val="Calibri"/>
        <family val="2"/>
        <scheme val="minor"/>
      </rPr>
      <t>:</t>
    </r>
  </si>
  <si>
    <t>tiempo de servicio / cliente</t>
  </si>
  <si>
    <t>carro</t>
  </si>
  <si>
    <t>hora</t>
  </si>
  <si>
    <t xml:space="preserve">μ = </t>
  </si>
  <si>
    <r>
      <t xml:space="preserve">5 </t>
    </r>
    <r>
      <rPr>
        <b/>
        <sz val="11"/>
        <rFont val="Calibri"/>
        <family val="2"/>
        <scheme val="minor"/>
      </rPr>
      <t>(min/carro)</t>
    </r>
  </si>
  <si>
    <r>
      <t xml:space="preserve">1 </t>
    </r>
    <r>
      <rPr>
        <b/>
        <sz val="11"/>
        <rFont val="Calibri"/>
        <family val="2"/>
        <scheme val="minor"/>
      </rPr>
      <t>ft</t>
    </r>
  </si>
  <si>
    <r>
      <t xml:space="preserve">(1/5)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ft</t>
    </r>
  </si>
  <si>
    <r>
      <t xml:space="preserve">ft  =  </t>
    </r>
    <r>
      <rPr>
        <b/>
        <sz val="11"/>
        <color rgb="FF0070C0"/>
        <rFont val="Calibri"/>
        <family val="2"/>
        <scheme val="minor"/>
      </rPr>
      <t>60</t>
    </r>
  </si>
  <si>
    <t>Si λ, tiene unidades de carros &amp; horas, entonces:</t>
  </si>
  <si>
    <r>
      <t xml:space="preserve">haga las unidades de </t>
    </r>
    <r>
      <rPr>
        <b/>
        <sz val="11"/>
        <color theme="1"/>
        <rFont val="Calibri"/>
        <family val="2"/>
      </rPr>
      <t>μ compatibles con las de λ.</t>
    </r>
  </si>
  <si>
    <t>El factor de tiemo debe ser tal que</t>
  </si>
  <si>
    <t>Para 6 cajones de</t>
  </si>
  <si>
    <t xml:space="preserve">    Un cajón es ocupado durante 5 min</t>
  </si>
  <si>
    <t>Arriban 73 carros/hora</t>
  </si>
  <si>
    <t>(1/5)  (60)</t>
  </si>
  <si>
    <t>ft = 60</t>
  </si>
  <si>
    <t>Para este problema no se tomará en cuenta (si se deseara, N sería la población del lugar donde se encuentra la tienda)</t>
  </si>
  <si>
    <r>
      <t>factor de tiempo</t>
    </r>
    <r>
      <rPr>
        <sz val="10"/>
        <color theme="1"/>
        <rFont val="Arial Narrow"/>
        <family val="2"/>
      </rPr>
      <t xml:space="preserve"> (para convertir unidades de μ, a las compatibles con λ)</t>
    </r>
  </si>
  <si>
    <r>
      <rPr>
        <sz val="11"/>
        <color theme="1"/>
        <rFont val="Calibri"/>
        <family val="2"/>
        <scheme val="minor"/>
      </rPr>
      <t>Máx de clientes que no se van</t>
    </r>
    <r>
      <rPr>
        <sz val="10"/>
        <color theme="1"/>
        <rFont val="Arial Narrow"/>
        <family val="2"/>
      </rPr>
      <t xml:space="preserve"> (tamaño de la cola, el cliente k+1, se va)</t>
    </r>
  </si>
  <si>
    <t>Porcentaje de clientes que se van</t>
  </si>
  <si>
    <t>(Clientes perdidos)</t>
  </si>
  <si>
    <r>
      <t>(si llega un 9</t>
    </r>
    <r>
      <rPr>
        <b/>
        <sz val="9"/>
        <color theme="1"/>
        <rFont val="Calibri"/>
        <family val="2"/>
        <scheme val="minor"/>
      </rPr>
      <t>°,</t>
    </r>
    <r>
      <rPr>
        <b/>
        <sz val="11"/>
        <color theme="1"/>
        <rFont val="Calibri"/>
        <family val="2"/>
        <scheme val="minor"/>
      </rPr>
      <t xml:space="preserve"> se va)</t>
    </r>
  </si>
  <si>
    <t>clientes que llegan</t>
  </si>
  <si>
    <t>(100%)  =</t>
  </si>
  <si>
    <t>clientes que llegan - clientes que se quedan</t>
  </si>
  <si>
    <t>73 - 60</t>
  </si>
  <si>
    <t>La diferencia de decimales</t>
  </si>
  <si>
    <r>
      <t>se debe a que P</t>
    </r>
    <r>
      <rPr>
        <i/>
        <sz val="9"/>
        <color theme="1"/>
        <rFont val="Calibri"/>
        <family val="2"/>
        <scheme val="minor"/>
      </rPr>
      <t>k</t>
    </r>
    <r>
      <rPr>
        <i/>
        <sz val="11"/>
        <color theme="1"/>
        <rFont val="Calibri"/>
        <family val="2"/>
        <scheme val="minor"/>
      </rPr>
      <t>, toma el</t>
    </r>
  </si>
  <si>
    <t>valor númerico exacto de λ y λm</t>
  </si>
  <si>
    <t xml:space="preserve"> λm</t>
  </si>
  <si>
    <t>Porcentaje de clientes que se pierden:</t>
  </si>
  <si>
    <r>
      <rPr>
        <b/>
        <sz val="11"/>
        <color theme="1"/>
        <rFont val="Arial Unicode MS"/>
        <family val="2"/>
      </rPr>
      <t>Problema:</t>
    </r>
    <r>
      <rPr>
        <sz val="11"/>
        <color theme="1"/>
        <rFont val="Arial Unicode MS"/>
        <family val="2"/>
      </rPr>
      <t xml:space="preserve">  A una tienda de autoservicios arriban en promedio </t>
    </r>
    <r>
      <rPr>
        <sz val="11"/>
        <color rgb="FFFF0000"/>
        <rFont val="Arial Unicode MS"/>
        <family val="2"/>
      </rPr>
      <t>73 carros/hora</t>
    </r>
    <r>
      <rPr>
        <sz val="11"/>
        <color theme="1"/>
        <rFont val="Arial Unicode MS"/>
        <family val="2"/>
      </rPr>
      <t xml:space="preserve">, en la hora de máxima demanda, se estima que los clientes en promedio, ocupan un cajón del estacionamiento durante </t>
    </r>
    <r>
      <rPr>
        <sz val="11"/>
        <color rgb="FFFF0000"/>
        <rFont val="Arial Unicode MS"/>
        <family val="2"/>
      </rPr>
      <t>5.0 minutos</t>
    </r>
    <r>
      <rPr>
        <sz val="11"/>
        <color theme="1"/>
        <rFont val="Arial Unicode MS"/>
        <family val="2"/>
      </rPr>
      <t xml:space="preserve">. Se supone que si un cliente al llegar observa que el estacionamiento esta lleno y hay dos carros esperando un lugar se marcha, esto es,   la cola esta limitada a </t>
    </r>
    <r>
      <rPr>
        <sz val="11"/>
        <color rgb="FFFF0000"/>
        <rFont val="Arial Unicode MS"/>
        <family val="2"/>
      </rPr>
      <t>K = s + 2</t>
    </r>
    <r>
      <rPr>
        <sz val="11"/>
        <color theme="1"/>
        <rFont val="Arial Unicode MS"/>
        <family val="2"/>
      </rPr>
      <t xml:space="preserve"> cajones, si un cliente al arribar no encuentra lugar se marcha, con estos datos determine el porcentaje de clientes que se pierden si: el valor de </t>
    </r>
    <r>
      <rPr>
        <sz val="11"/>
        <color rgb="FFFF0000"/>
        <rFont val="Arial Unicode MS"/>
        <family val="2"/>
      </rPr>
      <t>s = 6</t>
    </r>
    <r>
      <rPr>
        <sz val="11"/>
        <color theme="1"/>
        <rFont val="Arial Unicode MS"/>
        <family val="2"/>
      </rPr>
      <t>.</t>
    </r>
  </si>
  <si>
    <r>
      <t>➪</t>
    </r>
    <r>
      <rPr>
        <b/>
        <sz val="11"/>
        <color theme="1"/>
        <rFont val="Calibri"/>
        <family val="2"/>
        <scheme val="minor"/>
      </rPr>
      <t xml:space="preserve"> k</t>
    </r>
    <r>
      <rPr>
        <sz val="11"/>
        <color theme="1"/>
        <rFont val="Calibri"/>
        <family val="2"/>
        <scheme val="minor"/>
      </rPr>
      <t xml:space="preserve"> es el tamaño de la cola. Cuando llega el cliente </t>
    </r>
    <r>
      <rPr>
        <b/>
        <sz val="11"/>
        <color theme="1"/>
        <rFont val="Calibri"/>
        <family val="2"/>
        <scheme val="minor"/>
      </rPr>
      <t>k + 1</t>
    </r>
    <r>
      <rPr>
        <sz val="11"/>
        <color theme="1"/>
        <rFont val="Calibri"/>
        <family val="2"/>
        <scheme val="minor"/>
      </rPr>
      <t xml:space="preserve">, se va (suponiendo por ejemplo, que al ver lo larga que esta, decide retirarse). Entonces, 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es el máx de clientes que no se 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</si>
</sst>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0.000E+00"/>
    <numFmt numFmtId="170" formatCode="0.000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Arial Rounded MT Bold"/>
      <family val="2"/>
    </font>
    <font>
      <sz val="8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rgb="FF0070C0"/>
      <name val="Arial Rounded MT Bold"/>
      <family val="2"/>
    </font>
    <font>
      <sz val="9"/>
      <color rgb="FF002060"/>
      <name val="Arial Rounded MT Bold"/>
      <family val="2"/>
    </font>
    <font>
      <b/>
      <sz val="9"/>
      <color rgb="FF002060"/>
      <name val="Arial Rounded MT Bold"/>
      <family val="2"/>
    </font>
    <font>
      <sz val="9"/>
      <color rgb="FFFF0000"/>
      <name val="Arial Rounded MT Bold"/>
      <family val="2"/>
    </font>
    <font>
      <sz val="10"/>
      <color theme="0"/>
      <name val="Arial Rounded MT Bold"/>
      <family val="2"/>
    </font>
    <font>
      <sz val="9"/>
      <color rgb="FF0070C0"/>
      <name val="Arial Rounded MT Bold"/>
      <family val="2"/>
    </font>
    <font>
      <b/>
      <sz val="10"/>
      <color theme="1"/>
      <name val="Arial Rounded MT Bold"/>
      <family val="2"/>
    </font>
    <font>
      <sz val="11"/>
      <color theme="1"/>
      <name val="Calibri"/>
      <family val="2"/>
    </font>
    <font>
      <sz val="10"/>
      <color theme="1"/>
      <name val="Arial Unicode MS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Arial Unicode MS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Unicode MS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2" fontId="7" fillId="0" borderId="12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167" fontId="19" fillId="0" borderId="4" xfId="0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6" fontId="7" fillId="0" borderId="4" xfId="0" applyNumberFormat="1" applyFont="1" applyBorder="1" applyAlignment="1" applyProtection="1">
      <alignment horizontal="left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167" fontId="3" fillId="0" borderId="1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2" fontId="7" fillId="0" borderId="4" xfId="0" applyNumberFormat="1" applyFont="1" applyBorder="1" applyAlignment="1" applyProtection="1">
      <alignment horizontal="left"/>
      <protection locked="0"/>
    </xf>
    <xf numFmtId="165" fontId="7" fillId="0" borderId="4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2" fontId="7" fillId="0" borderId="6" xfId="0" applyNumberFormat="1" applyFont="1" applyBorder="1" applyAlignment="1" applyProtection="1">
      <alignment horizontal="left"/>
      <protection locked="0"/>
    </xf>
    <xf numFmtId="165" fontId="7" fillId="0" borderId="6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2" fontId="7" fillId="0" borderId="9" xfId="0" applyNumberFormat="1" applyFont="1" applyBorder="1" applyAlignment="1" applyProtection="1">
      <alignment horizontal="left"/>
      <protection locked="0"/>
    </xf>
    <xf numFmtId="165" fontId="7" fillId="0" borderId="9" xfId="0" applyNumberFormat="1" applyFont="1" applyBorder="1" applyAlignment="1" applyProtection="1">
      <alignment horizontal="left"/>
      <protection locked="0"/>
    </xf>
    <xf numFmtId="0" fontId="0" fillId="0" borderId="2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7" fillId="0" borderId="2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0" fillId="0" borderId="8" xfId="0" applyBorder="1" applyProtection="1"/>
    <xf numFmtId="0" fontId="0" fillId="0" borderId="10" xfId="0" applyBorder="1" applyProtection="1"/>
    <xf numFmtId="0" fontId="0" fillId="0" borderId="9" xfId="0" applyBorder="1" applyProtection="1"/>
    <xf numFmtId="2" fontId="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164" fontId="23" fillId="0" borderId="0" xfId="0" applyNumberFormat="1" applyFont="1" applyBorder="1" applyAlignment="1" applyProtection="1">
      <alignment horizontal="left" vertical="center"/>
      <protection locked="0"/>
    </xf>
    <xf numFmtId="167" fontId="23" fillId="0" borderId="0" xfId="0" applyNumberFormat="1" applyFont="1" applyBorder="1" applyAlignment="1" applyProtection="1">
      <alignment horizontal="left" vertical="center"/>
      <protection locked="0"/>
    </xf>
    <xf numFmtId="2" fontId="23" fillId="0" borderId="0" xfId="0" applyNumberFormat="1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Protection="1"/>
    <xf numFmtId="0" fontId="0" fillId="0" borderId="6" xfId="0" applyBorder="1" applyProtection="1"/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right" vertical="center"/>
      <protection locked="0"/>
    </xf>
    <xf numFmtId="0" fontId="0" fillId="0" borderId="5" xfId="0" applyBorder="1" applyProtection="1"/>
    <xf numFmtId="0" fontId="20" fillId="0" borderId="2" xfId="0" applyFont="1" applyBorder="1" applyAlignment="1" applyProtection="1">
      <alignment vertical="center"/>
    </xf>
    <xf numFmtId="0" fontId="20" fillId="0" borderId="2" xfId="0" applyFont="1" applyBorder="1" applyProtection="1"/>
    <xf numFmtId="0" fontId="21" fillId="0" borderId="2" xfId="0" applyFont="1" applyBorder="1" applyProtection="1"/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2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2" xfId="0" applyFont="1" applyBorder="1" applyProtection="1"/>
    <xf numFmtId="0" fontId="0" fillId="2" borderId="5" xfId="0" applyFill="1" applyBorder="1" applyProtection="1"/>
    <xf numFmtId="0" fontId="0" fillId="2" borderId="11" xfId="0" applyFill="1" applyBorder="1" applyProtection="1"/>
    <xf numFmtId="0" fontId="0" fillId="2" borderId="6" xfId="0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10" xfId="0" applyFill="1" applyBorder="1" applyProtection="1"/>
    <xf numFmtId="0" fontId="8" fillId="2" borderId="10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35" fillId="0" borderId="11" xfId="0" applyFont="1" applyFill="1" applyBorder="1" applyAlignment="1" applyProtection="1">
      <alignment horizontal="left" vertical="center"/>
      <protection locked="0"/>
    </xf>
    <xf numFmtId="169" fontId="29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0" fontId="3" fillId="0" borderId="2" xfId="0" applyFont="1" applyBorder="1" applyAlignment="1">
      <alignment horizontal="right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9" fillId="0" borderId="0" xfId="0" applyFont="1" applyBorder="1" applyAlignment="1">
      <alignment horizontal="right"/>
    </xf>
    <xf numFmtId="0" fontId="38" fillId="0" borderId="5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2" fillId="0" borderId="11" xfId="0" applyFont="1" applyBorder="1" applyAlignment="1" applyProtection="1">
      <alignment horizontal="right" vertical="center"/>
      <protection locked="0"/>
    </xf>
    <xf numFmtId="2" fontId="23" fillId="0" borderId="6" xfId="0" applyNumberFormat="1" applyFont="1" applyBorder="1" applyAlignment="1" applyProtection="1">
      <alignment horizontal="left" vertical="center"/>
      <protection locked="0"/>
    </xf>
    <xf numFmtId="0" fontId="38" fillId="0" borderId="2" xfId="0" applyFont="1" applyBorder="1" applyAlignment="1">
      <alignment horizontal="right"/>
    </xf>
    <xf numFmtId="0" fontId="23" fillId="0" borderId="7" xfId="0" applyFont="1" applyBorder="1" applyAlignment="1" applyProtection="1">
      <alignment horizontal="left" vertical="center"/>
      <protection locked="0"/>
    </xf>
    <xf numFmtId="165" fontId="23" fillId="0" borderId="7" xfId="0" applyNumberFormat="1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7" fillId="0" borderId="7" xfId="0" applyFont="1" applyBorder="1" applyAlignment="1">
      <alignment horizontal="left"/>
    </xf>
    <xf numFmtId="2" fontId="23" fillId="0" borderId="7" xfId="0" applyNumberFormat="1" applyFont="1" applyBorder="1" applyAlignment="1" applyProtection="1">
      <alignment horizontal="left" vertical="center"/>
      <protection locked="0"/>
    </xf>
    <xf numFmtId="0" fontId="38" fillId="0" borderId="8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25" fillId="0" borderId="10" xfId="0" applyFont="1" applyBorder="1" applyAlignment="1" applyProtection="1">
      <alignment horizontal="right" vertical="center"/>
      <protection locked="0"/>
    </xf>
    <xf numFmtId="2" fontId="23" fillId="0" borderId="9" xfId="0" applyNumberFormat="1" applyFont="1" applyBorder="1" applyAlignment="1" applyProtection="1">
      <alignment horizontal="left" vertical="center"/>
      <protection locked="0"/>
    </xf>
    <xf numFmtId="1" fontId="23" fillId="0" borderId="7" xfId="0" applyNumberFormat="1" applyFont="1" applyBorder="1" applyAlignment="1" applyProtection="1">
      <alignment horizontal="left" vertical="center"/>
      <protection locked="0"/>
    </xf>
    <xf numFmtId="168" fontId="23" fillId="0" borderId="6" xfId="0" applyNumberFormat="1" applyFont="1" applyBorder="1" applyAlignment="1" applyProtection="1">
      <alignment horizontal="left" vertical="center"/>
      <protection locked="0"/>
    </xf>
    <xf numFmtId="169" fontId="23" fillId="0" borderId="7" xfId="0" applyNumberFormat="1" applyFont="1" applyBorder="1" applyAlignment="1" applyProtection="1">
      <alignment horizontal="left" vertical="center"/>
      <protection locked="0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/>
    </xf>
    <xf numFmtId="168" fontId="29" fillId="0" borderId="0" xfId="0" applyNumberFormat="1" applyFont="1" applyBorder="1" applyAlignment="1" applyProtection="1">
      <protection locked="0"/>
    </xf>
    <xf numFmtId="170" fontId="29" fillId="0" borderId="0" xfId="0" applyNumberFormat="1" applyFont="1" applyBorder="1" applyAlignment="1" applyProtection="1">
      <alignment horizontal="left"/>
      <protection locked="0"/>
    </xf>
    <xf numFmtId="10" fontId="29" fillId="0" borderId="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0" borderId="7" xfId="0" applyNumberFormat="1" applyFont="1" applyBorder="1" applyAlignment="1" applyProtection="1">
      <alignment horizontal="center" vertical="center"/>
      <protection locked="0"/>
    </xf>
    <xf numFmtId="166" fontId="29" fillId="0" borderId="0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7" fillId="4" borderId="5" xfId="0" applyFont="1" applyFill="1" applyBorder="1" applyAlignment="1" applyProtection="1">
      <alignment horizontal="center" vertical="center" wrapText="1"/>
      <protection locked="0"/>
    </xf>
    <xf numFmtId="0" fontId="27" fillId="4" borderId="11" xfId="0" applyFont="1" applyFill="1" applyBorder="1" applyAlignment="1" applyProtection="1">
      <alignment horizontal="center" vertical="center" wrapText="1"/>
      <protection locked="0"/>
    </xf>
    <xf numFmtId="0" fontId="27" fillId="4" borderId="2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 applyProtection="1">
      <alignment horizontal="center" vertical="center" wrapText="1"/>
      <protection locked="0"/>
    </xf>
    <xf numFmtId="0" fontId="27" fillId="4" borderId="8" xfId="0" applyFont="1" applyFill="1" applyBorder="1" applyAlignment="1" applyProtection="1">
      <alignment horizontal="center" vertical="center" wrapText="1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652"/>
      <color rgb="FF008A3E"/>
      <color rgb="FF2BE156"/>
      <color rgb="FF21FF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L$30" fmlaRange="$M$32:$M$34" noThreeD="1" sel="2" val="0"/>
</file>

<file path=xl/ctrlProps/ctrlProp2.xml><?xml version="1.0" encoding="utf-8"?>
<formControlPr xmlns="http://schemas.microsoft.com/office/spreadsheetml/2009/9/main" objectType="Drop" dropStyle="combo" dx="16" fmlaLink="$Q$34" fmlaRange="$Q$32:$Q$33" noThreeD="1" sel="2" val="0"/>
</file>

<file path=xl/ctrlProps/ctrlProp3.xml><?xml version="1.0" encoding="utf-8"?>
<formControlPr xmlns="http://schemas.microsoft.com/office/spreadsheetml/2009/9/main" objectType="Drop" dropStyle="combo" dx="16" fmlaLink="$L$31" fmlaRange="$M$32:$M$34" noThreeD="1" sel="2" val="0"/>
</file>

<file path=xl/ctrlProps/ctrlProp4.xml><?xml version="1.0" encoding="utf-8"?>
<formControlPr xmlns="http://schemas.microsoft.com/office/spreadsheetml/2009/9/main" objectType="Drop" dropStyle="combo" dx="16" fmlaLink="$K$32" fmlaRange="$K$33:$K$533" noThreeD="1" sel="6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85724</xdr:rowOff>
    </xdr:from>
    <xdr:to>
      <xdr:col>6</xdr:col>
      <xdr:colOff>466725</xdr:colOff>
      <xdr:row>4</xdr:row>
      <xdr:rowOff>95250</xdr:rowOff>
    </xdr:to>
    <xdr:sp macro="" textlink="">
      <xdr:nvSpPr>
        <xdr:cNvPr id="8" name="7 Rectángulo redondeado"/>
        <xdr:cNvSpPr/>
      </xdr:nvSpPr>
      <xdr:spPr>
        <a:xfrm>
          <a:off x="933450" y="276224"/>
          <a:ext cx="4105275" cy="581026"/>
        </a:xfrm>
        <a:prstGeom prst="roundRect">
          <a:avLst>
            <a:gd name="adj" fmla="val 17608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MX" sz="1600" b="1"/>
            <a:t>Alfredo Alonso Rodríguez</a:t>
          </a:r>
          <a:r>
            <a:rPr lang="es-MX" sz="1600" b="1" baseline="0"/>
            <a:t> </a:t>
          </a:r>
        </a:p>
        <a:p>
          <a:pPr algn="ctr"/>
          <a:r>
            <a:rPr lang="es-MX" sz="1200" b="0" baseline="0"/>
            <a:t>(</a:t>
          </a:r>
          <a:r>
            <a:rPr lang="es-MX" sz="1200" b="0"/>
            <a:t>alfredo-ar@hotmail.com)</a:t>
          </a:r>
        </a:p>
      </xdr:txBody>
    </xdr:sp>
    <xdr:clientData/>
  </xdr:twoCellAnchor>
  <xdr:twoCellAnchor>
    <xdr:from>
      <xdr:col>10</xdr:col>
      <xdr:colOff>733426</xdr:colOff>
      <xdr:row>1</xdr:row>
      <xdr:rowOff>180974</xdr:rowOff>
    </xdr:from>
    <xdr:to>
      <xdr:col>14</xdr:col>
      <xdr:colOff>676276</xdr:colOff>
      <xdr:row>3</xdr:row>
      <xdr:rowOff>171449</xdr:rowOff>
    </xdr:to>
    <xdr:sp macro="" textlink="">
      <xdr:nvSpPr>
        <xdr:cNvPr id="11" name="10 Rectángulo redondeado"/>
        <xdr:cNvSpPr/>
      </xdr:nvSpPr>
      <xdr:spPr>
        <a:xfrm>
          <a:off x="8353426" y="371474"/>
          <a:ext cx="2990850" cy="371475"/>
        </a:xfrm>
        <a:prstGeom prst="roundRect">
          <a:avLst/>
        </a:prstGeom>
        <a:gradFill>
          <a:gsLst>
            <a:gs pos="0">
              <a:srgbClr val="008A3E"/>
            </a:gs>
            <a:gs pos="80000">
              <a:srgbClr val="2BE156"/>
            </a:gs>
            <a:gs pos="100000">
              <a:srgbClr val="00F652"/>
            </a:gs>
          </a:gsLst>
        </a:gra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000" b="1">
              <a:solidFill>
                <a:schemeClr val="bg1"/>
              </a:solidFill>
            </a:rPr>
            <a:t>Ingeniería</a:t>
          </a:r>
          <a:r>
            <a:rPr lang="es-MX" sz="2000" b="1" baseline="0">
              <a:solidFill>
                <a:schemeClr val="bg1"/>
              </a:solidFill>
            </a:rPr>
            <a:t> Civil</a:t>
          </a:r>
          <a:endParaRPr lang="es-MX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542925</xdr:colOff>
      <xdr:row>13</xdr:row>
      <xdr:rowOff>28575</xdr:rowOff>
    </xdr:from>
    <xdr:to>
      <xdr:col>8</xdr:col>
      <xdr:colOff>614925</xdr:colOff>
      <xdr:row>13</xdr:row>
      <xdr:rowOff>28575</xdr:rowOff>
    </xdr:to>
    <xdr:cxnSp macro="">
      <xdr:nvCxnSpPr>
        <xdr:cNvPr id="14" name="13 Conector recto"/>
        <xdr:cNvCxnSpPr/>
      </xdr:nvCxnSpPr>
      <xdr:spPr>
        <a:xfrm>
          <a:off x="6638925" y="2505075"/>
          <a:ext cx="7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23</xdr:row>
      <xdr:rowOff>28575</xdr:rowOff>
    </xdr:from>
    <xdr:to>
      <xdr:col>1</xdr:col>
      <xdr:colOff>653025</xdr:colOff>
      <xdr:row>23</xdr:row>
      <xdr:rowOff>28575</xdr:rowOff>
    </xdr:to>
    <xdr:cxnSp macro="">
      <xdr:nvCxnSpPr>
        <xdr:cNvPr id="15" name="14 Conector recto"/>
        <xdr:cNvCxnSpPr/>
      </xdr:nvCxnSpPr>
      <xdr:spPr>
        <a:xfrm>
          <a:off x="4391025" y="1933575"/>
          <a:ext cx="7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12</xdr:row>
      <xdr:rowOff>28575</xdr:rowOff>
    </xdr:from>
    <xdr:to>
      <xdr:col>10</xdr:col>
      <xdr:colOff>653025</xdr:colOff>
      <xdr:row>12</xdr:row>
      <xdr:rowOff>28575</xdr:rowOff>
    </xdr:to>
    <xdr:cxnSp macro="">
      <xdr:nvCxnSpPr>
        <xdr:cNvPr id="16" name="15 Conector recto"/>
        <xdr:cNvCxnSpPr/>
      </xdr:nvCxnSpPr>
      <xdr:spPr>
        <a:xfrm>
          <a:off x="8201025" y="3267075"/>
          <a:ext cx="7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542925</xdr:colOff>
      <xdr:row>12</xdr:row>
      <xdr:rowOff>19050</xdr:rowOff>
    </xdr:from>
    <xdr:to>
      <xdr:col>8</xdr:col>
      <xdr:colOff>614925</xdr:colOff>
      <xdr:row>12</xdr:row>
      <xdr:rowOff>19050</xdr:rowOff>
    </xdr:to>
    <xdr:cxnSp macro="">
      <xdr:nvCxnSpPr>
        <xdr:cNvPr id="17" name="16 Conector recto"/>
        <xdr:cNvCxnSpPr/>
      </xdr:nvCxnSpPr>
      <xdr:spPr>
        <a:xfrm>
          <a:off x="6638925" y="2305050"/>
          <a:ext cx="7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0</xdr:row>
      <xdr:rowOff>171450</xdr:rowOff>
    </xdr:from>
    <xdr:to>
      <xdr:col>10</xdr:col>
      <xdr:colOff>514350</xdr:colOff>
      <xdr:row>5</xdr:row>
      <xdr:rowOff>19050</xdr:rowOff>
    </xdr:to>
    <xdr:sp macro="" textlink="">
      <xdr:nvSpPr>
        <xdr:cNvPr id="25" name="24 Rectángulo redondeado"/>
        <xdr:cNvSpPr/>
      </xdr:nvSpPr>
      <xdr:spPr>
        <a:xfrm>
          <a:off x="5372100" y="171450"/>
          <a:ext cx="2762250" cy="8001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800" b="1"/>
            <a:t>Teoría</a:t>
          </a:r>
          <a:r>
            <a:rPr lang="es-MX" sz="2800" b="1" baseline="0"/>
            <a:t> de colas</a:t>
          </a:r>
          <a:endParaRPr lang="es-MX" sz="2800" b="1"/>
        </a:p>
      </xdr:txBody>
    </xdr:sp>
    <xdr:clientData/>
  </xdr:twoCellAnchor>
  <xdr:twoCellAnchor>
    <xdr:from>
      <xdr:col>6</xdr:col>
      <xdr:colOff>428625</xdr:colOff>
      <xdr:row>19</xdr:row>
      <xdr:rowOff>47625</xdr:rowOff>
    </xdr:from>
    <xdr:to>
      <xdr:col>6</xdr:col>
      <xdr:colOff>723900</xdr:colOff>
      <xdr:row>20</xdr:row>
      <xdr:rowOff>85725</xdr:rowOff>
    </xdr:to>
    <xdr:cxnSp macro="">
      <xdr:nvCxnSpPr>
        <xdr:cNvPr id="27" name="26 Conector recto de flecha"/>
        <xdr:cNvCxnSpPr/>
      </xdr:nvCxnSpPr>
      <xdr:spPr>
        <a:xfrm>
          <a:off x="4238625" y="3667125"/>
          <a:ext cx="295275" cy="228600"/>
        </a:xfrm>
        <a:prstGeom prst="straightConnector1">
          <a:avLst/>
        </a:prstGeom>
        <a:ln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114300</xdr:rowOff>
    </xdr:from>
    <xdr:to>
      <xdr:col>8</xdr:col>
      <xdr:colOff>733425</xdr:colOff>
      <xdr:row>20</xdr:row>
      <xdr:rowOff>114300</xdr:rowOff>
    </xdr:to>
    <xdr:cxnSp macro="">
      <xdr:nvCxnSpPr>
        <xdr:cNvPr id="28" name="27 Conector recto"/>
        <xdr:cNvCxnSpPr/>
      </xdr:nvCxnSpPr>
      <xdr:spPr>
        <a:xfrm>
          <a:off x="4572000" y="3924300"/>
          <a:ext cx="1495425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19</xdr:row>
      <xdr:rowOff>38100</xdr:rowOff>
    </xdr:from>
    <xdr:to>
      <xdr:col>9</xdr:col>
      <xdr:colOff>266700</xdr:colOff>
      <xdr:row>20</xdr:row>
      <xdr:rowOff>104776</xdr:rowOff>
    </xdr:to>
    <xdr:cxnSp macro="">
      <xdr:nvCxnSpPr>
        <xdr:cNvPr id="29" name="28 Conector recto de flecha"/>
        <xdr:cNvCxnSpPr/>
      </xdr:nvCxnSpPr>
      <xdr:spPr>
        <a:xfrm flipV="1">
          <a:off x="6115050" y="3657600"/>
          <a:ext cx="247650" cy="257176"/>
        </a:xfrm>
        <a:prstGeom prst="straightConnector1">
          <a:avLst/>
        </a:prstGeom>
        <a:ln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21</xdr:row>
      <xdr:rowOff>104775</xdr:rowOff>
    </xdr:from>
    <xdr:to>
      <xdr:col>7</xdr:col>
      <xdr:colOff>94275</xdr:colOff>
      <xdr:row>21</xdr:row>
      <xdr:rowOff>104775</xdr:rowOff>
    </xdr:to>
    <xdr:cxnSp macro="">
      <xdr:nvCxnSpPr>
        <xdr:cNvPr id="30" name="29 Conector recto"/>
        <xdr:cNvCxnSpPr/>
      </xdr:nvCxnSpPr>
      <xdr:spPr>
        <a:xfrm>
          <a:off x="5248275" y="4105275"/>
          <a:ext cx="1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676275</xdr:colOff>
      <xdr:row>21</xdr:row>
      <xdr:rowOff>95250</xdr:rowOff>
    </xdr:from>
    <xdr:to>
      <xdr:col>8</xdr:col>
      <xdr:colOff>94275</xdr:colOff>
      <xdr:row>21</xdr:row>
      <xdr:rowOff>95250</xdr:rowOff>
    </xdr:to>
    <xdr:cxnSp macro="">
      <xdr:nvCxnSpPr>
        <xdr:cNvPr id="31" name="30 Conector recto"/>
        <xdr:cNvCxnSpPr/>
      </xdr:nvCxnSpPr>
      <xdr:spPr>
        <a:xfrm>
          <a:off x="6010275" y="4095750"/>
          <a:ext cx="1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647700</xdr:colOff>
      <xdr:row>21</xdr:row>
      <xdr:rowOff>104775</xdr:rowOff>
    </xdr:from>
    <xdr:to>
      <xdr:col>9</xdr:col>
      <xdr:colOff>65700</xdr:colOff>
      <xdr:row>21</xdr:row>
      <xdr:rowOff>104775</xdr:rowOff>
    </xdr:to>
    <xdr:cxnSp macro="">
      <xdr:nvCxnSpPr>
        <xdr:cNvPr id="32" name="31 Conector recto"/>
        <xdr:cNvCxnSpPr/>
      </xdr:nvCxnSpPr>
      <xdr:spPr>
        <a:xfrm>
          <a:off x="6743700" y="4105275"/>
          <a:ext cx="1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704850</xdr:colOff>
      <xdr:row>19</xdr:row>
      <xdr:rowOff>104775</xdr:rowOff>
    </xdr:from>
    <xdr:to>
      <xdr:col>7</xdr:col>
      <xdr:colOff>374850</xdr:colOff>
      <xdr:row>19</xdr:row>
      <xdr:rowOff>104775</xdr:rowOff>
    </xdr:to>
    <xdr:cxnSp macro="">
      <xdr:nvCxnSpPr>
        <xdr:cNvPr id="33" name="32 Conector recto"/>
        <xdr:cNvCxnSpPr/>
      </xdr:nvCxnSpPr>
      <xdr:spPr>
        <a:xfrm>
          <a:off x="4514850" y="3724275"/>
          <a:ext cx="43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19</xdr:row>
      <xdr:rowOff>104775</xdr:rowOff>
    </xdr:from>
    <xdr:to>
      <xdr:col>9</xdr:col>
      <xdr:colOff>60525</xdr:colOff>
      <xdr:row>19</xdr:row>
      <xdr:rowOff>104775</xdr:rowOff>
    </xdr:to>
    <xdr:cxnSp macro="">
      <xdr:nvCxnSpPr>
        <xdr:cNvPr id="34" name="33 Conector recto"/>
        <xdr:cNvCxnSpPr/>
      </xdr:nvCxnSpPr>
      <xdr:spPr>
        <a:xfrm>
          <a:off x="6486525" y="3533775"/>
          <a:ext cx="43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24</xdr:row>
      <xdr:rowOff>28575</xdr:rowOff>
    </xdr:from>
    <xdr:to>
      <xdr:col>1</xdr:col>
      <xdr:colOff>653025</xdr:colOff>
      <xdr:row>24</xdr:row>
      <xdr:rowOff>28575</xdr:rowOff>
    </xdr:to>
    <xdr:cxnSp macro="">
      <xdr:nvCxnSpPr>
        <xdr:cNvPr id="35" name="34 Conector recto"/>
        <xdr:cNvCxnSpPr/>
      </xdr:nvCxnSpPr>
      <xdr:spPr>
        <a:xfrm>
          <a:off x="5915025" y="2124075"/>
          <a:ext cx="7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9525</xdr:rowOff>
        </xdr:from>
        <xdr:to>
          <xdr:col>4</xdr:col>
          <xdr:colOff>476250</xdr:colOff>
          <xdr:row>13</xdr:row>
          <xdr:rowOff>180975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104775</xdr:rowOff>
        </xdr:from>
        <xdr:to>
          <xdr:col>8</xdr:col>
          <xdr:colOff>504825</xdr:colOff>
          <xdr:row>17</xdr:row>
          <xdr:rowOff>85725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23</xdr:row>
          <xdr:rowOff>95250</xdr:rowOff>
        </xdr:from>
        <xdr:to>
          <xdr:col>8</xdr:col>
          <xdr:colOff>476250</xdr:colOff>
          <xdr:row>24</xdr:row>
          <xdr:rowOff>85725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47625</xdr:colOff>
      <xdr:row>8</xdr:row>
      <xdr:rowOff>38100</xdr:rowOff>
    </xdr:from>
    <xdr:to>
      <xdr:col>15</xdr:col>
      <xdr:colOff>600075</xdr:colOff>
      <xdr:row>13</xdr:row>
      <xdr:rowOff>104775</xdr:rowOff>
    </xdr:to>
    <xdr:pic>
      <xdr:nvPicPr>
        <xdr:cNvPr id="39" name="38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703"/>
        <a:stretch/>
      </xdr:blipFill>
      <xdr:spPr bwMode="auto">
        <a:xfrm>
          <a:off x="10715625" y="1562100"/>
          <a:ext cx="131445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285750</xdr:colOff>
      <xdr:row>26</xdr:row>
      <xdr:rowOff>123825</xdr:rowOff>
    </xdr:from>
    <xdr:to>
      <xdr:col>15</xdr:col>
      <xdr:colOff>9525</xdr:colOff>
      <xdr:row>28</xdr:row>
      <xdr:rowOff>152400</xdr:rowOff>
    </xdr:to>
    <xdr:pic>
      <xdr:nvPicPr>
        <xdr:cNvPr id="40" name="39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417"/>
        <a:stretch/>
      </xdr:blipFill>
      <xdr:spPr bwMode="auto">
        <a:xfrm>
          <a:off x="10191750" y="5086350"/>
          <a:ext cx="12477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542925</xdr:colOff>
      <xdr:row>10</xdr:row>
      <xdr:rowOff>57150</xdr:rowOff>
    </xdr:from>
    <xdr:to>
      <xdr:col>8</xdr:col>
      <xdr:colOff>614925</xdr:colOff>
      <xdr:row>10</xdr:row>
      <xdr:rowOff>57150</xdr:rowOff>
    </xdr:to>
    <xdr:cxnSp macro="">
      <xdr:nvCxnSpPr>
        <xdr:cNvPr id="36" name="35 Conector recto"/>
        <xdr:cNvCxnSpPr/>
      </xdr:nvCxnSpPr>
      <xdr:spPr>
        <a:xfrm>
          <a:off x="6638925" y="2152650"/>
          <a:ext cx="7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19050</xdr:rowOff>
        </xdr:from>
        <xdr:to>
          <xdr:col>5</xdr:col>
          <xdr:colOff>504825</xdr:colOff>
          <xdr:row>18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581025</xdr:colOff>
      <xdr:row>16</xdr:row>
      <xdr:rowOff>47625</xdr:rowOff>
    </xdr:from>
    <xdr:to>
      <xdr:col>10</xdr:col>
      <xdr:colOff>653025</xdr:colOff>
      <xdr:row>16</xdr:row>
      <xdr:rowOff>47625</xdr:rowOff>
    </xdr:to>
    <xdr:cxnSp macro="">
      <xdr:nvCxnSpPr>
        <xdr:cNvPr id="37" name="36 Conector recto"/>
        <xdr:cNvCxnSpPr/>
      </xdr:nvCxnSpPr>
      <xdr:spPr>
        <a:xfrm>
          <a:off x="8201025" y="3095625"/>
          <a:ext cx="7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180975</xdr:colOff>
      <xdr:row>22</xdr:row>
      <xdr:rowOff>28575</xdr:rowOff>
    </xdr:from>
    <xdr:to>
      <xdr:col>15</xdr:col>
      <xdr:colOff>552450</xdr:colOff>
      <xdr:row>26</xdr:row>
      <xdr:rowOff>142875</xdr:rowOff>
    </xdr:to>
    <xdr:pic>
      <xdr:nvPicPr>
        <xdr:cNvPr id="42" name="4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28"/>
        <a:stretch/>
      </xdr:blipFill>
      <xdr:spPr bwMode="auto">
        <a:xfrm>
          <a:off x="7800975" y="4229100"/>
          <a:ext cx="41814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466726</xdr:colOff>
      <xdr:row>1</xdr:row>
      <xdr:rowOff>180974</xdr:rowOff>
    </xdr:from>
    <xdr:to>
      <xdr:col>19</xdr:col>
      <xdr:colOff>409576</xdr:colOff>
      <xdr:row>3</xdr:row>
      <xdr:rowOff>171449</xdr:rowOff>
    </xdr:to>
    <xdr:sp macro="" textlink="">
      <xdr:nvSpPr>
        <xdr:cNvPr id="38" name="10 Rectángulo redondeado"/>
        <xdr:cNvSpPr/>
      </xdr:nvSpPr>
      <xdr:spPr>
        <a:xfrm>
          <a:off x="11896726" y="371474"/>
          <a:ext cx="2990850" cy="371475"/>
        </a:xfrm>
        <a:prstGeom prst="roundRect">
          <a:avLst/>
        </a:prstGeom>
        <a:gradFill>
          <a:gsLst>
            <a:gs pos="0">
              <a:srgbClr val="008A3E"/>
            </a:gs>
            <a:gs pos="80000">
              <a:srgbClr val="2BE156"/>
            </a:gs>
            <a:gs pos="100000">
              <a:srgbClr val="21FF6B"/>
            </a:gs>
          </a:gsLst>
        </a:gra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chemeClr val="bg1"/>
              </a:solidFill>
            </a:rPr>
            <a:t>Hermosillo, Sonora,</a:t>
          </a:r>
          <a:r>
            <a:rPr lang="es-MX" sz="1800" b="1" baseline="0">
              <a:solidFill>
                <a:schemeClr val="bg1"/>
              </a:solidFill>
            </a:rPr>
            <a:t> México</a:t>
          </a:r>
          <a:endParaRPr lang="es-MX" sz="18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14</xdr:col>
      <xdr:colOff>581026</xdr:colOff>
      <xdr:row>0</xdr:row>
      <xdr:rowOff>161925</xdr:rowOff>
    </xdr:from>
    <xdr:to>
      <xdr:col>15</xdr:col>
      <xdr:colOff>609600</xdr:colOff>
      <xdr:row>4</xdr:row>
      <xdr:rowOff>190499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026" y="161925"/>
          <a:ext cx="790574" cy="790574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0</xdr:row>
      <xdr:rowOff>133351</xdr:rowOff>
    </xdr:from>
    <xdr:to>
      <xdr:col>1</xdr:col>
      <xdr:colOff>314325</xdr:colOff>
      <xdr:row>5</xdr:row>
      <xdr:rowOff>57151</xdr:rowOff>
    </xdr:to>
    <xdr:sp macro="" textlink="">
      <xdr:nvSpPr>
        <xdr:cNvPr id="2" name="Elipse 1"/>
        <xdr:cNvSpPr/>
      </xdr:nvSpPr>
      <xdr:spPr>
        <a:xfrm>
          <a:off x="142875" y="133351"/>
          <a:ext cx="933450" cy="8763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85725</xdr:colOff>
      <xdr:row>26</xdr:row>
      <xdr:rowOff>161925</xdr:rowOff>
    </xdr:from>
    <xdr:to>
      <xdr:col>12</xdr:col>
      <xdr:colOff>638175</xdr:colOff>
      <xdr:row>28</xdr:row>
      <xdr:rowOff>133350</xdr:rowOff>
    </xdr:to>
    <xdr:pic>
      <xdr:nvPicPr>
        <xdr:cNvPr id="41" name="38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621" b="3378"/>
        <a:stretch/>
      </xdr:blipFill>
      <xdr:spPr bwMode="auto">
        <a:xfrm>
          <a:off x="8467725" y="5124450"/>
          <a:ext cx="13144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133351</xdr:colOff>
      <xdr:row>0</xdr:row>
      <xdr:rowOff>9525</xdr:rowOff>
    </xdr:from>
    <xdr:to>
      <xdr:col>1</xdr:col>
      <xdr:colOff>338140</xdr:colOff>
      <xdr:row>5</xdr:row>
      <xdr:rowOff>161925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9525"/>
          <a:ext cx="966789" cy="1104900"/>
        </a:xfrm>
        <a:prstGeom prst="rect">
          <a:avLst/>
        </a:prstGeom>
      </xdr:spPr>
    </xdr:pic>
    <xdr:clientData/>
  </xdr:twoCellAnchor>
  <xdr:twoCellAnchor>
    <xdr:from>
      <xdr:col>10</xdr:col>
      <xdr:colOff>581025</xdr:colOff>
      <xdr:row>11</xdr:row>
      <xdr:rowOff>28575</xdr:rowOff>
    </xdr:from>
    <xdr:to>
      <xdr:col>10</xdr:col>
      <xdr:colOff>653025</xdr:colOff>
      <xdr:row>11</xdr:row>
      <xdr:rowOff>28575</xdr:rowOff>
    </xdr:to>
    <xdr:cxnSp macro="">
      <xdr:nvCxnSpPr>
        <xdr:cNvPr id="43" name="15 Conector recto"/>
        <xdr:cNvCxnSpPr/>
      </xdr:nvCxnSpPr>
      <xdr:spPr>
        <a:xfrm>
          <a:off x="8201025" y="2314575"/>
          <a:ext cx="7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27</xdr:row>
      <xdr:rowOff>104775</xdr:rowOff>
    </xdr:from>
    <xdr:to>
      <xdr:col>8</xdr:col>
      <xdr:colOff>104775</xdr:colOff>
      <xdr:row>27</xdr:row>
      <xdr:rowOff>104775</xdr:rowOff>
    </xdr:to>
    <xdr:cxnSp macro="">
      <xdr:nvCxnSpPr>
        <xdr:cNvPr id="4" name="Conector recto de flecha 3"/>
        <xdr:cNvCxnSpPr/>
      </xdr:nvCxnSpPr>
      <xdr:spPr>
        <a:xfrm>
          <a:off x="6019800" y="5257800"/>
          <a:ext cx="180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28575</xdr:rowOff>
    </xdr:from>
    <xdr:to>
      <xdr:col>7</xdr:col>
      <xdr:colOff>238125</xdr:colOff>
      <xdr:row>39</xdr:row>
      <xdr:rowOff>38100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"/>
          <a:ext cx="5572125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723900</xdr:colOff>
      <xdr:row>8</xdr:row>
      <xdr:rowOff>66675</xdr:rowOff>
    </xdr:from>
    <xdr:to>
      <xdr:col>11</xdr:col>
      <xdr:colOff>704850</xdr:colOff>
      <xdr:row>21</xdr:row>
      <xdr:rowOff>47625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600200"/>
          <a:ext cx="4552950" cy="24574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352425</xdr:colOff>
      <xdr:row>6</xdr:row>
      <xdr:rowOff>114300</xdr:rowOff>
    </xdr:from>
    <xdr:to>
      <xdr:col>9</xdr:col>
      <xdr:colOff>752476</xdr:colOff>
      <xdr:row>14</xdr:row>
      <xdr:rowOff>85725</xdr:rowOff>
    </xdr:to>
    <xdr:cxnSp macro="">
      <xdr:nvCxnSpPr>
        <xdr:cNvPr id="8" name="Conector recto de flecha 7"/>
        <xdr:cNvCxnSpPr/>
      </xdr:nvCxnSpPr>
      <xdr:spPr>
        <a:xfrm flipH="1">
          <a:off x="7210425" y="1266825"/>
          <a:ext cx="400051" cy="1495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428627</xdr:colOff>
      <xdr:row>7</xdr:row>
      <xdr:rowOff>104775</xdr:rowOff>
    </xdr:from>
    <xdr:to>
      <xdr:col>10</xdr:col>
      <xdr:colOff>104775</xdr:colOff>
      <xdr:row>15</xdr:row>
      <xdr:rowOff>133350</xdr:rowOff>
    </xdr:to>
    <xdr:cxnSp macro="">
      <xdr:nvCxnSpPr>
        <xdr:cNvPr id="15" name="Conector recto de flecha 14"/>
        <xdr:cNvCxnSpPr/>
      </xdr:nvCxnSpPr>
      <xdr:spPr>
        <a:xfrm flipH="1">
          <a:off x="7286627" y="1447800"/>
          <a:ext cx="438148" cy="1552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438151</xdr:colOff>
      <xdr:row>16</xdr:row>
      <xdr:rowOff>152401</xdr:rowOff>
    </xdr:from>
    <xdr:to>
      <xdr:col>10</xdr:col>
      <xdr:colOff>723900</xdr:colOff>
      <xdr:row>22</xdr:row>
      <xdr:rowOff>123825</xdr:rowOff>
    </xdr:to>
    <xdr:cxnSp macro="">
      <xdr:nvCxnSpPr>
        <xdr:cNvPr id="20" name="Conector recto de flecha 19"/>
        <xdr:cNvCxnSpPr/>
      </xdr:nvCxnSpPr>
      <xdr:spPr>
        <a:xfrm flipH="1" flipV="1">
          <a:off x="7296151" y="3209926"/>
          <a:ext cx="1047749" cy="1114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17</xdr:row>
      <xdr:rowOff>161925</xdr:rowOff>
    </xdr:from>
    <xdr:to>
      <xdr:col>9</xdr:col>
      <xdr:colOff>238125</xdr:colOff>
      <xdr:row>22</xdr:row>
      <xdr:rowOff>171450</xdr:rowOff>
    </xdr:to>
    <xdr:cxnSp macro="">
      <xdr:nvCxnSpPr>
        <xdr:cNvPr id="24" name="Conector recto de flecha 23"/>
        <xdr:cNvCxnSpPr/>
      </xdr:nvCxnSpPr>
      <xdr:spPr>
        <a:xfrm flipV="1">
          <a:off x="6477000" y="3409950"/>
          <a:ext cx="619125" cy="962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428626</xdr:colOff>
      <xdr:row>18</xdr:row>
      <xdr:rowOff>180975</xdr:rowOff>
    </xdr:from>
    <xdr:to>
      <xdr:col>10</xdr:col>
      <xdr:colOff>323850</xdr:colOff>
      <xdr:row>26</xdr:row>
      <xdr:rowOff>28575</xdr:rowOff>
    </xdr:to>
    <xdr:cxnSp macro="">
      <xdr:nvCxnSpPr>
        <xdr:cNvPr id="27" name="Conector recto de flecha 26"/>
        <xdr:cNvCxnSpPr/>
      </xdr:nvCxnSpPr>
      <xdr:spPr>
        <a:xfrm flipH="1" flipV="1">
          <a:off x="7286626" y="3619500"/>
          <a:ext cx="657224" cy="1371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8</xdr:row>
      <xdr:rowOff>19050</xdr:rowOff>
    </xdr:from>
    <xdr:to>
      <xdr:col>12</xdr:col>
      <xdr:colOff>381000</xdr:colOff>
      <xdr:row>15</xdr:row>
      <xdr:rowOff>9525</xdr:rowOff>
    </xdr:to>
    <xdr:cxnSp macro="">
      <xdr:nvCxnSpPr>
        <xdr:cNvPr id="30" name="Conector recto de flecha 29"/>
        <xdr:cNvCxnSpPr/>
      </xdr:nvCxnSpPr>
      <xdr:spPr>
        <a:xfrm flipH="1">
          <a:off x="7943850" y="1552575"/>
          <a:ext cx="1581150" cy="1323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85726</xdr:colOff>
      <xdr:row>31</xdr:row>
      <xdr:rowOff>180975</xdr:rowOff>
    </xdr:from>
    <xdr:to>
      <xdr:col>9</xdr:col>
      <xdr:colOff>666750</xdr:colOff>
      <xdr:row>34</xdr:row>
      <xdr:rowOff>38100</xdr:rowOff>
    </xdr:to>
    <xdr:grpSp>
      <xdr:nvGrpSpPr>
        <xdr:cNvPr id="9" name="Grupo 8"/>
        <xdr:cNvGrpSpPr/>
      </xdr:nvGrpSpPr>
      <xdr:grpSpPr>
        <a:xfrm>
          <a:off x="6943726" y="6098381"/>
          <a:ext cx="581024" cy="428625"/>
          <a:chOff x="7705726" y="5524500"/>
          <a:chExt cx="581024" cy="428625"/>
        </a:xfrm>
      </xdr:grpSpPr>
      <xdr:sp macro="" textlink="">
        <xdr:nvSpPr>
          <xdr:cNvPr id="13" name="Corchetes 12"/>
          <xdr:cNvSpPr/>
        </xdr:nvSpPr>
        <xdr:spPr>
          <a:xfrm>
            <a:off x="7705726" y="5524500"/>
            <a:ext cx="581024" cy="428625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cxnSp macro="">
        <xdr:nvCxnSpPr>
          <xdr:cNvPr id="14" name="Conector recto 13"/>
          <xdr:cNvCxnSpPr/>
        </xdr:nvCxnSpPr>
        <xdr:spPr>
          <a:xfrm>
            <a:off x="7762875" y="5734050"/>
            <a:ext cx="466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85726</xdr:colOff>
      <xdr:row>31</xdr:row>
      <xdr:rowOff>180975</xdr:rowOff>
    </xdr:from>
    <xdr:to>
      <xdr:col>12</xdr:col>
      <xdr:colOff>666750</xdr:colOff>
      <xdr:row>34</xdr:row>
      <xdr:rowOff>38100</xdr:rowOff>
    </xdr:to>
    <xdr:grpSp>
      <xdr:nvGrpSpPr>
        <xdr:cNvPr id="21" name="Grupo 20"/>
        <xdr:cNvGrpSpPr/>
      </xdr:nvGrpSpPr>
      <xdr:grpSpPr>
        <a:xfrm>
          <a:off x="9229726" y="6098381"/>
          <a:ext cx="581024" cy="428625"/>
          <a:chOff x="7705726" y="5524500"/>
          <a:chExt cx="581024" cy="428625"/>
        </a:xfrm>
      </xdr:grpSpPr>
      <xdr:sp macro="" textlink="">
        <xdr:nvSpPr>
          <xdr:cNvPr id="22" name="Corchetes 21"/>
          <xdr:cNvSpPr/>
        </xdr:nvSpPr>
        <xdr:spPr>
          <a:xfrm>
            <a:off x="7705726" y="5524500"/>
            <a:ext cx="581024" cy="428625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cxnSp macro="">
        <xdr:nvCxnSpPr>
          <xdr:cNvPr id="23" name="Conector recto 22"/>
          <xdr:cNvCxnSpPr/>
        </xdr:nvCxnSpPr>
        <xdr:spPr>
          <a:xfrm>
            <a:off x="7762875" y="5734050"/>
            <a:ext cx="466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238125</xdr:colOff>
      <xdr:row>32</xdr:row>
      <xdr:rowOff>57150</xdr:rowOff>
    </xdr:from>
    <xdr:to>
      <xdr:col>11</xdr:col>
      <xdr:colOff>28575</xdr:colOff>
      <xdr:row>33</xdr:row>
      <xdr:rowOff>95250</xdr:rowOff>
    </xdr:to>
    <xdr:sp macro="" textlink="">
      <xdr:nvSpPr>
        <xdr:cNvPr id="10" name="Flecha derecha 9"/>
        <xdr:cNvSpPr/>
      </xdr:nvSpPr>
      <xdr:spPr>
        <a:xfrm>
          <a:off x="7858125" y="6162675"/>
          <a:ext cx="55245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85726</xdr:colOff>
      <xdr:row>34</xdr:row>
      <xdr:rowOff>180975</xdr:rowOff>
    </xdr:from>
    <xdr:to>
      <xdr:col>10</xdr:col>
      <xdr:colOff>666750</xdr:colOff>
      <xdr:row>37</xdr:row>
      <xdr:rowOff>38100</xdr:rowOff>
    </xdr:to>
    <xdr:grpSp>
      <xdr:nvGrpSpPr>
        <xdr:cNvPr id="33" name="Grupo 32"/>
        <xdr:cNvGrpSpPr/>
      </xdr:nvGrpSpPr>
      <xdr:grpSpPr>
        <a:xfrm>
          <a:off x="7705726" y="6669881"/>
          <a:ext cx="581024" cy="428625"/>
          <a:chOff x="7705726" y="5524500"/>
          <a:chExt cx="581024" cy="428625"/>
        </a:xfrm>
      </xdr:grpSpPr>
      <xdr:sp macro="" textlink="">
        <xdr:nvSpPr>
          <xdr:cNvPr id="34" name="Corchetes 33"/>
          <xdr:cNvSpPr/>
        </xdr:nvSpPr>
        <xdr:spPr>
          <a:xfrm>
            <a:off x="7705726" y="5524500"/>
            <a:ext cx="581024" cy="428625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cxnSp macro="">
        <xdr:nvCxnSpPr>
          <xdr:cNvPr id="35" name="Conector recto 34"/>
          <xdr:cNvCxnSpPr/>
        </xdr:nvCxnSpPr>
        <xdr:spPr>
          <a:xfrm>
            <a:off x="7762875" y="5734050"/>
            <a:ext cx="466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85726</xdr:colOff>
      <xdr:row>34</xdr:row>
      <xdr:rowOff>180975</xdr:rowOff>
    </xdr:from>
    <xdr:to>
      <xdr:col>11</xdr:col>
      <xdr:colOff>666750</xdr:colOff>
      <xdr:row>37</xdr:row>
      <xdr:rowOff>38100</xdr:rowOff>
    </xdr:to>
    <xdr:grpSp>
      <xdr:nvGrpSpPr>
        <xdr:cNvPr id="36" name="Grupo 35"/>
        <xdr:cNvGrpSpPr/>
      </xdr:nvGrpSpPr>
      <xdr:grpSpPr>
        <a:xfrm>
          <a:off x="8467726" y="6669881"/>
          <a:ext cx="581024" cy="428625"/>
          <a:chOff x="7705726" y="5524500"/>
          <a:chExt cx="581024" cy="428625"/>
        </a:xfrm>
      </xdr:grpSpPr>
      <xdr:sp macro="" textlink="">
        <xdr:nvSpPr>
          <xdr:cNvPr id="37" name="Corchetes 36"/>
          <xdr:cNvSpPr/>
        </xdr:nvSpPr>
        <xdr:spPr>
          <a:xfrm>
            <a:off x="7705726" y="5524500"/>
            <a:ext cx="581024" cy="428625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cxnSp macro="">
        <xdr:nvCxnSpPr>
          <xdr:cNvPr id="38" name="Conector recto 37"/>
          <xdr:cNvCxnSpPr/>
        </xdr:nvCxnSpPr>
        <xdr:spPr>
          <a:xfrm>
            <a:off x="7762875" y="5734050"/>
            <a:ext cx="466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219075</xdr:colOff>
      <xdr:row>36</xdr:row>
      <xdr:rowOff>38100</xdr:rowOff>
    </xdr:from>
    <xdr:to>
      <xdr:col>10</xdr:col>
      <xdr:colOff>514350</xdr:colOff>
      <xdr:row>36</xdr:row>
      <xdr:rowOff>180975</xdr:rowOff>
    </xdr:to>
    <xdr:cxnSp macro="">
      <xdr:nvCxnSpPr>
        <xdr:cNvPr id="12" name="Conector recto 11"/>
        <xdr:cNvCxnSpPr/>
      </xdr:nvCxnSpPr>
      <xdr:spPr>
        <a:xfrm flipV="1">
          <a:off x="8601075" y="6905625"/>
          <a:ext cx="295275" cy="1428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35</xdr:row>
      <xdr:rowOff>47625</xdr:rowOff>
    </xdr:from>
    <xdr:to>
      <xdr:col>11</xdr:col>
      <xdr:colOff>495300</xdr:colOff>
      <xdr:row>36</xdr:row>
      <xdr:rowOff>0</xdr:rowOff>
    </xdr:to>
    <xdr:cxnSp macro="">
      <xdr:nvCxnSpPr>
        <xdr:cNvPr id="39" name="Conector recto 38"/>
        <xdr:cNvCxnSpPr/>
      </xdr:nvCxnSpPr>
      <xdr:spPr>
        <a:xfrm flipV="1">
          <a:off x="9344025" y="6724650"/>
          <a:ext cx="295275" cy="1428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85726</xdr:colOff>
      <xdr:row>37</xdr:row>
      <xdr:rowOff>180975</xdr:rowOff>
    </xdr:from>
    <xdr:to>
      <xdr:col>11</xdr:col>
      <xdr:colOff>666750</xdr:colOff>
      <xdr:row>40</xdr:row>
      <xdr:rowOff>38100</xdr:rowOff>
    </xdr:to>
    <xdr:grpSp>
      <xdr:nvGrpSpPr>
        <xdr:cNvPr id="40" name="Grupo 39"/>
        <xdr:cNvGrpSpPr/>
      </xdr:nvGrpSpPr>
      <xdr:grpSpPr>
        <a:xfrm>
          <a:off x="8467726" y="7241381"/>
          <a:ext cx="581024" cy="428625"/>
          <a:chOff x="7705726" y="5524500"/>
          <a:chExt cx="581024" cy="428625"/>
        </a:xfrm>
      </xdr:grpSpPr>
      <xdr:sp macro="" textlink="">
        <xdr:nvSpPr>
          <xdr:cNvPr id="41" name="Corchetes 40"/>
          <xdr:cNvSpPr/>
        </xdr:nvSpPr>
        <xdr:spPr>
          <a:xfrm>
            <a:off x="7705726" y="5524500"/>
            <a:ext cx="581024" cy="428625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cxnSp macro="">
        <xdr:nvCxnSpPr>
          <xdr:cNvPr id="42" name="Conector recto 41"/>
          <xdr:cNvCxnSpPr/>
        </xdr:nvCxnSpPr>
        <xdr:spPr>
          <a:xfrm>
            <a:off x="7762875" y="5734050"/>
            <a:ext cx="466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561975</xdr:colOff>
      <xdr:row>39</xdr:row>
      <xdr:rowOff>152400</xdr:rowOff>
    </xdr:from>
    <xdr:to>
      <xdr:col>10</xdr:col>
      <xdr:colOff>561975</xdr:colOff>
      <xdr:row>41</xdr:row>
      <xdr:rowOff>0</xdr:rowOff>
    </xdr:to>
    <xdr:cxnSp macro="">
      <xdr:nvCxnSpPr>
        <xdr:cNvPr id="45" name="Conector recto de flecha 44"/>
        <xdr:cNvCxnSpPr/>
      </xdr:nvCxnSpPr>
      <xdr:spPr>
        <a:xfrm>
          <a:off x="8181975" y="759142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15</xdr:row>
      <xdr:rowOff>76200</xdr:rowOff>
    </xdr:from>
    <xdr:to>
      <xdr:col>8</xdr:col>
      <xdr:colOff>381000</xdr:colOff>
      <xdr:row>19</xdr:row>
      <xdr:rowOff>133350</xdr:rowOff>
    </xdr:to>
    <xdr:cxnSp macro="">
      <xdr:nvCxnSpPr>
        <xdr:cNvPr id="47" name="Conector recto de flecha 46"/>
        <xdr:cNvCxnSpPr/>
      </xdr:nvCxnSpPr>
      <xdr:spPr>
        <a:xfrm>
          <a:off x="3714750" y="2943225"/>
          <a:ext cx="2762250" cy="819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41</xdr:row>
      <xdr:rowOff>114300</xdr:rowOff>
    </xdr:from>
    <xdr:to>
      <xdr:col>3</xdr:col>
      <xdr:colOff>695325</xdr:colOff>
      <xdr:row>64</xdr:row>
      <xdr:rowOff>0</xdr:rowOff>
    </xdr:to>
    <xdr:pic>
      <xdr:nvPicPr>
        <xdr:cNvPr id="52" name="Imagen 5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34325"/>
          <a:ext cx="2981325" cy="42672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647700</xdr:colOff>
      <xdr:row>59</xdr:row>
      <xdr:rowOff>38100</xdr:rowOff>
    </xdr:from>
    <xdr:to>
      <xdr:col>4</xdr:col>
      <xdr:colOff>676275</xdr:colOff>
      <xdr:row>63</xdr:row>
      <xdr:rowOff>47625</xdr:rowOff>
    </xdr:to>
    <xdr:cxnSp macro="">
      <xdr:nvCxnSpPr>
        <xdr:cNvPr id="54" name="Conector recto de flecha 53"/>
        <xdr:cNvCxnSpPr/>
      </xdr:nvCxnSpPr>
      <xdr:spPr>
        <a:xfrm flipV="1">
          <a:off x="2171700" y="10906125"/>
          <a:ext cx="1552575" cy="771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50</xdr:row>
      <xdr:rowOff>57150</xdr:rowOff>
    </xdr:from>
    <xdr:to>
      <xdr:col>11</xdr:col>
      <xdr:colOff>123825</xdr:colOff>
      <xdr:row>57</xdr:row>
      <xdr:rowOff>171450</xdr:rowOff>
    </xdr:to>
    <xdr:cxnSp macro="">
      <xdr:nvCxnSpPr>
        <xdr:cNvPr id="57" name="Conector recto de flecha 56"/>
        <xdr:cNvCxnSpPr/>
      </xdr:nvCxnSpPr>
      <xdr:spPr>
        <a:xfrm flipH="1">
          <a:off x="5991225" y="9210675"/>
          <a:ext cx="2514600" cy="14478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46</xdr:row>
      <xdr:rowOff>114300</xdr:rowOff>
    </xdr:from>
    <xdr:to>
      <xdr:col>4</xdr:col>
      <xdr:colOff>219075</xdr:colOff>
      <xdr:row>48</xdr:row>
      <xdr:rowOff>9527</xdr:rowOff>
    </xdr:to>
    <xdr:cxnSp macro="">
      <xdr:nvCxnSpPr>
        <xdr:cNvPr id="62" name="Conector recto de flecha 61"/>
        <xdr:cNvCxnSpPr/>
      </xdr:nvCxnSpPr>
      <xdr:spPr>
        <a:xfrm flipV="1">
          <a:off x="2476500" y="8505825"/>
          <a:ext cx="790575" cy="2762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7</xdr:row>
      <xdr:rowOff>104775</xdr:rowOff>
    </xdr:from>
    <xdr:to>
      <xdr:col>6</xdr:col>
      <xdr:colOff>190500</xdr:colOff>
      <xdr:row>9</xdr:row>
      <xdr:rowOff>142875</xdr:rowOff>
    </xdr:to>
    <xdr:sp macro="" textlink="">
      <xdr:nvSpPr>
        <xdr:cNvPr id="66" name="Elipse 65"/>
        <xdr:cNvSpPr/>
      </xdr:nvSpPr>
      <xdr:spPr>
        <a:xfrm>
          <a:off x="4324350" y="1447800"/>
          <a:ext cx="438150" cy="419100"/>
        </a:xfrm>
        <a:prstGeom prst="ellips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3</xdr:col>
      <xdr:colOff>457200</xdr:colOff>
      <xdr:row>40</xdr:row>
      <xdr:rowOff>180975</xdr:rowOff>
    </xdr:from>
    <xdr:to>
      <xdr:col>4</xdr:col>
      <xdr:colOff>133350</xdr:colOff>
      <xdr:row>43</xdr:row>
      <xdr:rowOff>28575</xdr:rowOff>
    </xdr:to>
    <xdr:sp macro="" textlink="">
      <xdr:nvSpPr>
        <xdr:cNvPr id="67" name="Elipse 66"/>
        <xdr:cNvSpPr/>
      </xdr:nvSpPr>
      <xdr:spPr>
        <a:xfrm>
          <a:off x="2743200" y="7810500"/>
          <a:ext cx="438150" cy="419100"/>
        </a:xfrm>
        <a:prstGeom prst="ellips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3"/>
  <sheetViews>
    <sheetView showGridLines="0" tabSelected="1" topLeftCell="A16" zoomScale="93" zoomScaleNormal="93" zoomScalePageLayoutView="70" workbookViewId="0">
      <selection activeCell="L44" sqref="L44"/>
    </sheetView>
  </sheetViews>
  <sheetFormatPr baseColWidth="10" defaultRowHeight="15" x14ac:dyDescent="0.25"/>
  <cols>
    <col min="6" max="6" width="11.42578125" customWidth="1"/>
  </cols>
  <sheetData>
    <row r="1" spans="1:26" x14ac:dyDescent="0.2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  <c r="Y1" s="17"/>
      <c r="Z1" s="27"/>
    </row>
    <row r="2" spans="1:26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  <c r="Y2" s="17"/>
      <c r="Z2" s="27"/>
    </row>
    <row r="3" spans="1:26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17"/>
      <c r="Z3" s="27"/>
    </row>
    <row r="4" spans="1:26" x14ac:dyDescent="0.2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9"/>
      <c r="Y4" s="17"/>
      <c r="Z4" s="27"/>
    </row>
    <row r="5" spans="1:26" x14ac:dyDescent="0.25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  <c r="Y5" s="17"/>
      <c r="Z5" s="27"/>
    </row>
    <row r="6" spans="1:26" x14ac:dyDescent="0.2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102"/>
      <c r="P6" s="101"/>
      <c r="Q6" s="101"/>
      <c r="R6" s="101"/>
      <c r="S6" s="101"/>
      <c r="T6" s="101"/>
      <c r="U6" s="101"/>
      <c r="V6" s="101"/>
      <c r="W6" s="101"/>
      <c r="X6" s="103"/>
      <c r="Y6" s="17"/>
      <c r="Z6" s="27"/>
    </row>
    <row r="7" spans="1:26" x14ac:dyDescent="0.25">
      <c r="A7" s="147" t="s">
        <v>15</v>
      </c>
      <c r="B7" s="147"/>
      <c r="C7" s="147"/>
      <c r="D7" s="147"/>
      <c r="E7" s="147"/>
      <c r="F7" s="147"/>
      <c r="G7" s="147" t="s">
        <v>35</v>
      </c>
      <c r="H7" s="147"/>
      <c r="I7" s="147"/>
      <c r="J7" s="147"/>
      <c r="K7" s="147" t="s">
        <v>56</v>
      </c>
      <c r="L7" s="147"/>
      <c r="M7" s="147"/>
      <c r="N7" s="147"/>
      <c r="O7" s="147"/>
      <c r="P7" s="147"/>
      <c r="Q7" s="148" t="s">
        <v>61</v>
      </c>
      <c r="R7" s="148"/>
      <c r="S7" s="148"/>
      <c r="T7" s="148"/>
      <c r="U7" s="148"/>
      <c r="V7" s="148"/>
      <c r="W7" s="148"/>
      <c r="X7" s="148"/>
      <c r="Y7" s="17"/>
      <c r="Z7" s="27"/>
    </row>
    <row r="8" spans="1:26" x14ac:dyDescent="0.25">
      <c r="A8" s="165" t="s">
        <v>66</v>
      </c>
      <c r="B8" s="166"/>
      <c r="C8" s="166"/>
      <c r="D8" s="166"/>
      <c r="E8" s="166"/>
      <c r="F8" s="166"/>
      <c r="G8" s="117"/>
      <c r="H8" s="118" t="s">
        <v>94</v>
      </c>
      <c r="I8" s="119" t="s">
        <v>2</v>
      </c>
      <c r="J8" s="120">
        <f>D17/D14</f>
        <v>20</v>
      </c>
      <c r="K8" s="113" t="s">
        <v>1</v>
      </c>
      <c r="L8" s="2" t="s">
        <v>84</v>
      </c>
      <c r="M8" s="2"/>
      <c r="N8" s="2"/>
      <c r="O8" s="2"/>
      <c r="P8" s="6"/>
      <c r="Q8" s="84"/>
      <c r="R8" s="78"/>
      <c r="S8" s="78"/>
      <c r="T8" s="78"/>
      <c r="U8" s="78"/>
      <c r="V8" s="78"/>
      <c r="W8" s="78"/>
      <c r="X8" s="79"/>
      <c r="Y8" s="17"/>
      <c r="Z8" s="27"/>
    </row>
    <row r="9" spans="1:26" x14ac:dyDescent="0.25">
      <c r="A9" s="167"/>
      <c r="B9" s="168"/>
      <c r="C9" s="168"/>
      <c r="D9" s="168"/>
      <c r="E9" s="168"/>
      <c r="F9" s="168"/>
      <c r="G9" s="121"/>
      <c r="H9" s="116" t="s">
        <v>86</v>
      </c>
      <c r="I9" s="70" t="s">
        <v>63</v>
      </c>
      <c r="J9" s="122">
        <f>ROUNDUP(D13/J8,0)</f>
        <v>3</v>
      </c>
      <c r="K9" s="114" t="s">
        <v>3</v>
      </c>
      <c r="L9" s="4" t="s">
        <v>99</v>
      </c>
      <c r="M9" s="4"/>
      <c r="N9" s="4"/>
      <c r="O9" s="4"/>
      <c r="P9" s="5"/>
      <c r="Q9" s="85" t="s">
        <v>67</v>
      </c>
      <c r="R9" s="54"/>
      <c r="S9" s="54"/>
      <c r="T9" s="54"/>
      <c r="U9" s="54"/>
      <c r="V9" s="54"/>
      <c r="W9" s="54"/>
      <c r="X9" s="55"/>
      <c r="Y9" s="17"/>
      <c r="Z9" s="27"/>
    </row>
    <row r="10" spans="1:26" x14ac:dyDescent="0.25">
      <c r="A10" s="167"/>
      <c r="B10" s="168"/>
      <c r="C10" s="168"/>
      <c r="D10" s="168"/>
      <c r="E10" s="168"/>
      <c r="F10" s="168"/>
      <c r="G10" s="121"/>
      <c r="H10" s="116" t="s">
        <v>92</v>
      </c>
      <c r="I10" s="83" t="s">
        <v>0</v>
      </c>
      <c r="J10" s="123">
        <f>D13/(D16*J8)</f>
        <v>2.15</v>
      </c>
      <c r="K10" s="114" t="s">
        <v>2</v>
      </c>
      <c r="L10" s="4" t="s">
        <v>8</v>
      </c>
      <c r="M10" s="4"/>
      <c r="N10" s="4"/>
      <c r="O10" s="4"/>
      <c r="P10" s="5"/>
      <c r="Q10" s="86" t="s">
        <v>68</v>
      </c>
      <c r="R10" s="54"/>
      <c r="S10" s="54"/>
      <c r="T10" s="54"/>
      <c r="U10" s="54"/>
      <c r="V10" s="54"/>
      <c r="W10" s="54"/>
      <c r="X10" s="55"/>
      <c r="Y10" s="17"/>
      <c r="Z10" s="27"/>
    </row>
    <row r="11" spans="1:26" x14ac:dyDescent="0.25">
      <c r="A11" s="169"/>
      <c r="B11" s="170"/>
      <c r="C11" s="170"/>
      <c r="D11" s="170"/>
      <c r="E11" s="170"/>
      <c r="F11" s="170"/>
      <c r="G11" s="121"/>
      <c r="H11" s="116" t="s">
        <v>93</v>
      </c>
      <c r="I11" s="83" t="s">
        <v>0</v>
      </c>
      <c r="J11" s="123">
        <f>J13/(D16*J8)</f>
        <v>0.99945484616906699</v>
      </c>
      <c r="K11" s="114" t="s">
        <v>18</v>
      </c>
      <c r="L11" s="4" t="s">
        <v>17</v>
      </c>
      <c r="M11" s="4"/>
      <c r="N11" s="4"/>
      <c r="O11" s="4"/>
      <c r="P11" s="5"/>
      <c r="Q11" s="53"/>
      <c r="R11" s="54"/>
      <c r="S11" s="54"/>
      <c r="T11" s="54"/>
      <c r="U11" s="54"/>
      <c r="V11" s="54"/>
      <c r="W11" s="54"/>
      <c r="X11" s="55"/>
      <c r="Y11" s="17"/>
      <c r="Z11" s="27"/>
    </row>
    <row r="12" spans="1:26" x14ac:dyDescent="0.25">
      <c r="A12" s="1"/>
      <c r="B12" s="2"/>
      <c r="C12" s="2"/>
      <c r="D12" s="2"/>
      <c r="E12" s="2"/>
      <c r="F12" s="2"/>
      <c r="G12" s="124"/>
      <c r="H12" s="116" t="s">
        <v>89</v>
      </c>
      <c r="I12" s="7" t="s">
        <v>1</v>
      </c>
      <c r="J12" s="125">
        <f>D13</f>
        <v>43</v>
      </c>
      <c r="K12" s="7" t="s">
        <v>1</v>
      </c>
      <c r="L12" s="17" t="s">
        <v>85</v>
      </c>
      <c r="M12" s="4"/>
      <c r="N12" s="4"/>
      <c r="O12" s="4"/>
      <c r="P12" s="5"/>
      <c r="Q12" s="86" t="s">
        <v>69</v>
      </c>
      <c r="R12" s="54"/>
      <c r="S12" s="54"/>
      <c r="T12" s="54"/>
      <c r="U12" s="54"/>
      <c r="V12" s="54"/>
      <c r="W12" s="54"/>
      <c r="X12" s="55"/>
      <c r="Y12" s="17"/>
      <c r="Z12" s="27"/>
    </row>
    <row r="13" spans="1:26" x14ac:dyDescent="0.25">
      <c r="A13" s="3"/>
      <c r="B13" s="107" t="s">
        <v>31</v>
      </c>
      <c r="C13" s="7" t="s">
        <v>1</v>
      </c>
      <c r="D13" s="72">
        <v>43</v>
      </c>
      <c r="E13" s="8"/>
      <c r="F13" s="4"/>
      <c r="G13" s="121"/>
      <c r="H13" s="116" t="s">
        <v>88</v>
      </c>
      <c r="I13" s="83" t="s">
        <v>1</v>
      </c>
      <c r="J13" s="131">
        <f>D13*(1-LOOKUP(D15,B33:B533,H33:H533))</f>
        <v>19.989096923381339</v>
      </c>
      <c r="K13" s="7" t="s">
        <v>20</v>
      </c>
      <c r="L13" s="4" t="s">
        <v>21</v>
      </c>
      <c r="M13" s="4"/>
      <c r="N13" s="4"/>
      <c r="O13" s="4"/>
      <c r="P13" s="5"/>
      <c r="Q13" s="86" t="s">
        <v>70</v>
      </c>
      <c r="R13" s="54"/>
      <c r="S13" s="54"/>
      <c r="T13" s="54"/>
      <c r="U13" s="54"/>
      <c r="V13" s="54"/>
      <c r="W13" s="54"/>
      <c r="X13" s="55"/>
      <c r="Y13" s="17"/>
      <c r="Z13" s="27"/>
    </row>
    <row r="14" spans="1:26" x14ac:dyDescent="0.25">
      <c r="A14" s="3"/>
      <c r="B14" s="107" t="s">
        <v>98</v>
      </c>
      <c r="C14" s="7" t="s">
        <v>3</v>
      </c>
      <c r="D14" s="72">
        <v>3</v>
      </c>
      <c r="E14" s="8"/>
      <c r="F14" s="4"/>
      <c r="G14" s="121"/>
      <c r="H14" s="116" t="s">
        <v>87</v>
      </c>
      <c r="I14" s="83" t="s">
        <v>20</v>
      </c>
      <c r="J14" s="131">
        <f>D13-J13</f>
        <v>23.010903076618661</v>
      </c>
      <c r="K14" s="115" t="s">
        <v>24</v>
      </c>
      <c r="L14" s="4" t="s">
        <v>26</v>
      </c>
      <c r="M14" s="4"/>
      <c r="N14" s="4"/>
      <c r="O14" s="4"/>
      <c r="P14" s="5"/>
      <c r="Q14" s="87"/>
      <c r="R14" s="54"/>
      <c r="S14" s="54"/>
      <c r="T14" s="54"/>
      <c r="U14" s="54"/>
      <c r="V14" s="54"/>
      <c r="W14" s="54"/>
      <c r="X14" s="55"/>
      <c r="Y14" s="17"/>
      <c r="Z14" s="27"/>
    </row>
    <row r="15" spans="1:26" x14ac:dyDescent="0.25">
      <c r="A15" s="3"/>
      <c r="B15" s="106" t="s">
        <v>79</v>
      </c>
      <c r="C15" s="7" t="s">
        <v>4</v>
      </c>
      <c r="D15" s="72">
        <v>9</v>
      </c>
      <c r="E15" s="10" t="s">
        <v>34</v>
      </c>
      <c r="F15" s="4"/>
      <c r="G15" s="121"/>
      <c r="H15" s="116" t="s">
        <v>90</v>
      </c>
      <c r="I15" s="70" t="s">
        <v>19</v>
      </c>
      <c r="J15" s="126">
        <f>I31</f>
        <v>8.1351752507037656</v>
      </c>
      <c r="K15" s="115" t="s">
        <v>4</v>
      </c>
      <c r="L15" s="14" t="s">
        <v>117</v>
      </c>
      <c r="M15" s="4"/>
      <c r="N15" s="4"/>
      <c r="O15" s="4"/>
      <c r="P15" s="5"/>
      <c r="Q15" s="88" t="s">
        <v>71</v>
      </c>
      <c r="R15" s="54"/>
      <c r="S15" s="54"/>
      <c r="T15" s="89" t="s">
        <v>62</v>
      </c>
      <c r="U15" s="54"/>
      <c r="V15" s="54"/>
      <c r="W15" s="90" t="s">
        <v>54</v>
      </c>
      <c r="X15" s="55"/>
      <c r="Y15" s="17"/>
      <c r="Z15" s="27"/>
    </row>
    <row r="16" spans="1:26" x14ac:dyDescent="0.25">
      <c r="A16" s="3"/>
      <c r="B16" s="107" t="s">
        <v>32</v>
      </c>
      <c r="C16" s="11" t="s">
        <v>30</v>
      </c>
      <c r="D16" s="73">
        <v>1</v>
      </c>
      <c r="E16" s="8"/>
      <c r="F16" s="4"/>
      <c r="G16" s="127"/>
      <c r="H16" s="128" t="s">
        <v>91</v>
      </c>
      <c r="I16" s="129" t="s">
        <v>65</v>
      </c>
      <c r="J16" s="130">
        <f>J15-(J13/J8)</f>
        <v>7.1357204045346982</v>
      </c>
      <c r="K16" s="115" t="s">
        <v>0</v>
      </c>
      <c r="L16" s="17" t="s">
        <v>59</v>
      </c>
      <c r="M16" s="4"/>
      <c r="N16" s="4"/>
      <c r="O16" s="4"/>
      <c r="P16" s="5"/>
      <c r="Q16" s="91" t="s">
        <v>72</v>
      </c>
      <c r="R16" s="54"/>
      <c r="S16" s="54"/>
      <c r="T16" s="92" t="s">
        <v>52</v>
      </c>
      <c r="U16" s="54"/>
      <c r="V16" s="54"/>
      <c r="W16" s="92" t="s">
        <v>55</v>
      </c>
      <c r="X16" s="55"/>
      <c r="Y16" s="17"/>
      <c r="Z16" s="27"/>
    </row>
    <row r="17" spans="1:26" x14ac:dyDescent="0.25">
      <c r="A17" s="3"/>
      <c r="B17" s="107" t="s">
        <v>33</v>
      </c>
      <c r="C17" s="7" t="s">
        <v>5</v>
      </c>
      <c r="D17" s="73">
        <v>60</v>
      </c>
      <c r="E17" s="12"/>
      <c r="F17" s="5"/>
      <c r="G17" s="70" t="s">
        <v>22</v>
      </c>
      <c r="H17" s="69">
        <f ca="1">J15*D17*LOOKUP(L31,N30:P30,N35:O35)/J13</f>
        <v>24.41883777507131</v>
      </c>
      <c r="I17" s="4"/>
      <c r="J17" s="4"/>
      <c r="K17" s="13" t="str">
        <f>I11</f>
        <v>ρ =</v>
      </c>
      <c r="L17" s="17" t="s">
        <v>60</v>
      </c>
      <c r="M17" s="4"/>
      <c r="N17" s="4"/>
      <c r="O17" s="4"/>
      <c r="P17" s="5"/>
      <c r="Q17" s="53"/>
      <c r="R17" s="54"/>
      <c r="S17" s="54"/>
      <c r="T17" s="92" t="s">
        <v>53</v>
      </c>
      <c r="U17" s="54"/>
      <c r="V17" s="54"/>
      <c r="W17" s="54"/>
      <c r="X17" s="55"/>
      <c r="Y17" s="17"/>
      <c r="Z17" s="27"/>
    </row>
    <row r="18" spans="1:26" x14ac:dyDescent="0.25">
      <c r="A18" s="3"/>
      <c r="B18" s="108" t="s">
        <v>50</v>
      </c>
      <c r="C18" s="11" t="s">
        <v>51</v>
      </c>
      <c r="D18" s="74">
        <v>999999</v>
      </c>
      <c r="E18" s="11"/>
      <c r="F18" s="5"/>
      <c r="G18" s="70" t="s">
        <v>64</v>
      </c>
      <c r="H18" s="69">
        <f ca="1">H17-D14*LOOKUP(L31,N30:P30,N35:P35)</f>
        <v>21.41883777507131</v>
      </c>
      <c r="I18" s="4"/>
      <c r="J18" s="4"/>
      <c r="K18" s="19" t="s">
        <v>22</v>
      </c>
      <c r="L18" s="17" t="s">
        <v>29</v>
      </c>
      <c r="M18" s="4"/>
      <c r="N18" s="4"/>
      <c r="O18" s="4"/>
      <c r="P18" s="5"/>
      <c r="Q18" s="87"/>
      <c r="R18" s="54"/>
      <c r="S18" s="54"/>
      <c r="T18" s="54"/>
      <c r="U18" s="54"/>
      <c r="V18" s="54"/>
      <c r="W18" s="54"/>
      <c r="X18" s="55"/>
      <c r="Y18" s="17"/>
      <c r="Z18" s="27"/>
    </row>
    <row r="19" spans="1:26" x14ac:dyDescent="0.25">
      <c r="A19" s="25"/>
      <c r="B19" s="24"/>
      <c r="C19" s="75"/>
      <c r="D19" s="75"/>
      <c r="E19" s="24"/>
      <c r="F19" s="26"/>
      <c r="G19" s="27"/>
      <c r="H19" s="27"/>
      <c r="I19" s="27"/>
      <c r="J19" s="27"/>
      <c r="K19" s="13" t="s">
        <v>25</v>
      </c>
      <c r="L19" s="17" t="s">
        <v>28</v>
      </c>
      <c r="M19" s="4"/>
      <c r="N19" s="4"/>
      <c r="O19" s="4"/>
      <c r="P19" s="5"/>
      <c r="Q19" s="88" t="s">
        <v>73</v>
      </c>
      <c r="R19" s="54"/>
      <c r="S19" s="54"/>
      <c r="T19" s="54"/>
      <c r="U19" s="54"/>
      <c r="V19" s="54"/>
      <c r="W19" s="54"/>
      <c r="X19" s="55"/>
      <c r="Y19" s="17"/>
      <c r="Z19" s="27"/>
    </row>
    <row r="20" spans="1:26" x14ac:dyDescent="0.25">
      <c r="A20" s="1"/>
      <c r="B20" s="2"/>
      <c r="C20" s="15"/>
      <c r="D20" s="16"/>
      <c r="E20" s="2"/>
      <c r="F20" s="6"/>
      <c r="G20" s="4"/>
      <c r="H20" s="156">
        <f ca="1">H17</f>
        <v>24.41883777507131</v>
      </c>
      <c r="I20" s="157"/>
      <c r="J20" s="4"/>
      <c r="K20" s="19" t="s">
        <v>5</v>
      </c>
      <c r="L20" s="17" t="s">
        <v>116</v>
      </c>
      <c r="M20" s="4"/>
      <c r="N20" s="4"/>
      <c r="O20" s="4"/>
      <c r="P20" s="5"/>
      <c r="Q20" s="93" t="s">
        <v>74</v>
      </c>
      <c r="R20" s="54"/>
      <c r="S20" s="54"/>
      <c r="T20" s="54"/>
      <c r="U20" s="54"/>
      <c r="V20" s="54"/>
      <c r="W20" s="54"/>
      <c r="X20" s="55"/>
      <c r="Y20" s="17"/>
      <c r="Z20" s="27"/>
    </row>
    <row r="21" spans="1:26" ht="15.75" x14ac:dyDescent="0.3">
      <c r="A21" s="18" t="s">
        <v>36</v>
      </c>
      <c r="B21" s="83" t="s">
        <v>2</v>
      </c>
      <c r="C21" s="66" t="str">
        <f>CONCATENATE(D17,"/",D14,"  =  ",FIXED(J8,2))</f>
        <v>60/3  =  20,00</v>
      </c>
      <c r="D21" s="8"/>
      <c r="E21" s="4"/>
      <c r="F21" s="5"/>
      <c r="G21" s="4"/>
      <c r="H21" s="27"/>
      <c r="I21" s="62"/>
      <c r="J21" s="4"/>
      <c r="K21" s="13" t="s">
        <v>51</v>
      </c>
      <c r="L21" s="17" t="s">
        <v>80</v>
      </c>
      <c r="M21" s="111"/>
      <c r="N21" s="4"/>
      <c r="O21" s="4"/>
      <c r="P21" s="5"/>
      <c r="Q21" s="91" t="s">
        <v>75</v>
      </c>
      <c r="R21" s="54"/>
      <c r="S21" s="54"/>
      <c r="T21" s="54"/>
      <c r="U21" s="54"/>
      <c r="V21" s="54"/>
      <c r="W21" s="54"/>
      <c r="X21" s="55"/>
      <c r="Y21" s="17"/>
      <c r="Z21" s="27"/>
    </row>
    <row r="22" spans="1:26" x14ac:dyDescent="0.25">
      <c r="A22" s="18" t="s">
        <v>37</v>
      </c>
      <c r="B22" s="70" t="s">
        <v>63</v>
      </c>
      <c r="C22" s="66" t="str">
        <f>CONCATENATE(D13,"/",FIXED(J8,2),"  =  ",FIXED(D13/J8,2),"  →  ",J9," servidores")</f>
        <v>43/20,00  =  2,15  →  3 servidores</v>
      </c>
      <c r="D22" s="8"/>
      <c r="E22" s="4"/>
      <c r="F22" s="5"/>
      <c r="G22" s="4"/>
      <c r="H22" s="77">
        <f ca="1">H18</f>
        <v>21.41883777507131</v>
      </c>
      <c r="I22" s="20">
        <f ca="1">H17-H18</f>
        <v>3</v>
      </c>
      <c r="J22" s="4"/>
      <c r="K22" s="112" t="s">
        <v>82</v>
      </c>
      <c r="L22" s="17" t="s">
        <v>83</v>
      </c>
      <c r="M22" s="80"/>
      <c r="N22" s="81"/>
      <c r="O22" s="82"/>
      <c r="P22" s="5"/>
      <c r="Q22" s="87"/>
      <c r="R22" s="54"/>
      <c r="S22" s="54"/>
      <c r="T22" s="54"/>
      <c r="U22" s="54"/>
      <c r="V22" s="54"/>
      <c r="W22" s="54"/>
      <c r="X22" s="55"/>
      <c r="Y22" s="17"/>
      <c r="Z22" s="27"/>
    </row>
    <row r="23" spans="1:26" x14ac:dyDescent="0.25">
      <c r="A23" s="18" t="s">
        <v>38</v>
      </c>
      <c r="B23" s="83" t="s">
        <v>0</v>
      </c>
      <c r="C23" s="66" t="str">
        <f>CONCATENATE(D13,"/{(",FIXED(D16,2),")(",FIXED(J8,2),")}  =  ",FIXED(J10,2))</f>
        <v>43/{(1,00)(20,00)}  =  2,15</v>
      </c>
      <c r="D23" s="8"/>
      <c r="E23" s="4"/>
      <c r="F23" s="5"/>
      <c r="G23" s="3"/>
      <c r="H23" s="4"/>
      <c r="I23" s="4"/>
      <c r="J23" s="4"/>
      <c r="K23" s="53"/>
      <c r="L23" s="54"/>
      <c r="M23" s="54"/>
      <c r="N23" s="54"/>
      <c r="O23" s="54"/>
      <c r="P23" s="55"/>
      <c r="Q23" s="87" t="s">
        <v>76</v>
      </c>
      <c r="R23" s="54"/>
      <c r="S23" s="54"/>
      <c r="T23" s="54"/>
      <c r="U23" s="54"/>
      <c r="V23" s="54"/>
      <c r="W23" s="54"/>
      <c r="X23" s="55"/>
      <c r="Y23" s="17"/>
      <c r="Z23" s="27"/>
    </row>
    <row r="24" spans="1:26" x14ac:dyDescent="0.25">
      <c r="A24" s="18" t="s">
        <v>39</v>
      </c>
      <c r="B24" s="83" t="s">
        <v>1</v>
      </c>
      <c r="C24" s="67" t="str">
        <f>CONCATENATE(D13," (1 - ",TEXT(LOOKUP(D15,B33:B533,H33:H533),"0.000E+0"),")  =  ",FIXED(J13,2))</f>
        <v>43 (1 - 5.351E-4)  =  19,99</v>
      </c>
      <c r="D24" s="8"/>
      <c r="E24" s="4"/>
      <c r="F24" s="5"/>
      <c r="G24" s="161" t="s">
        <v>49</v>
      </c>
      <c r="H24" s="162"/>
      <c r="I24" s="159" t="s">
        <v>45</v>
      </c>
      <c r="J24" s="132">
        <f>LOOKUP(K32-1,B33:B533,J33:J533)</f>
        <v>4.6348171707897533E-2</v>
      </c>
      <c r="K24" s="53"/>
      <c r="L24" s="54"/>
      <c r="M24" s="54"/>
      <c r="N24" s="54"/>
      <c r="O24" s="54"/>
      <c r="P24" s="55"/>
      <c r="Q24" s="87" t="s">
        <v>77</v>
      </c>
      <c r="R24" s="54"/>
      <c r="S24" s="54"/>
      <c r="T24" s="54"/>
      <c r="U24" s="54"/>
      <c r="V24" s="54"/>
      <c r="W24" s="54"/>
      <c r="X24" s="55"/>
      <c r="Y24" s="17"/>
      <c r="Z24" s="27"/>
    </row>
    <row r="25" spans="1:26" x14ac:dyDescent="0.25">
      <c r="A25" s="18" t="s">
        <v>43</v>
      </c>
      <c r="B25" s="83" t="s">
        <v>20</v>
      </c>
      <c r="C25" s="68" t="str">
        <f>CONCATENATE(FIXED(D13,2)," ( 1 - ",TEXT(LOOKUP(D15,B33:B533,H33:H533),"0.000E+0")," )  =  ",FIXED(J14,3))</f>
        <v>43,00 ( 1 - 5.351E-4 )  =  23,011</v>
      </c>
      <c r="D25" s="8"/>
      <c r="E25" s="4"/>
      <c r="F25" s="5"/>
      <c r="G25" s="163"/>
      <c r="H25" s="164"/>
      <c r="I25" s="160"/>
      <c r="J25" s="133">
        <f>J24</f>
        <v>4.6348171707897533E-2</v>
      </c>
      <c r="K25" s="56"/>
      <c r="L25" s="57"/>
      <c r="M25" s="58"/>
      <c r="N25" s="54"/>
      <c r="O25" s="57"/>
      <c r="P25" s="55"/>
      <c r="Q25" s="53"/>
      <c r="R25" s="54"/>
      <c r="S25" s="54"/>
      <c r="T25" s="54"/>
      <c r="U25" s="54"/>
      <c r="V25" s="54"/>
      <c r="W25" s="54"/>
      <c r="X25" s="55"/>
      <c r="Y25" s="17"/>
      <c r="Z25" s="27"/>
    </row>
    <row r="26" spans="1:26" x14ac:dyDescent="0.25">
      <c r="A26" s="18" t="s">
        <v>42</v>
      </c>
      <c r="B26" s="70" t="s">
        <v>22</v>
      </c>
      <c r="C26" s="69" t="str">
        <f>CONCATENATE("(",FIXED(J15,2),")(",D17,")","/",FIXED(J13,1),"  =  ",FIXED(J15*D17/J13,2)," ",LOOKUP(L30,L32:L34,M32:M34))</f>
        <v>(8,14)(60)/20,0  =  24,42 min</v>
      </c>
      <c r="D26" s="8"/>
      <c r="E26" s="9"/>
      <c r="F26" s="5"/>
      <c r="G26" s="65" t="s">
        <v>47</v>
      </c>
      <c r="H26" s="158">
        <f>F31</f>
        <v>1834.3446257884043</v>
      </c>
      <c r="I26" s="158"/>
      <c r="J26" s="5"/>
      <c r="K26" s="53"/>
      <c r="L26" s="54"/>
      <c r="M26" s="54"/>
      <c r="N26" s="54"/>
      <c r="O26" s="54"/>
      <c r="P26" s="55"/>
      <c r="Q26" s="104" t="s">
        <v>78</v>
      </c>
      <c r="R26" s="109" t="s">
        <v>95</v>
      </c>
      <c r="S26" s="105"/>
      <c r="T26" s="105"/>
      <c r="U26" s="105"/>
      <c r="V26" s="105"/>
      <c r="W26" s="2"/>
      <c r="X26" s="6"/>
      <c r="Y26" s="4"/>
      <c r="Z26" s="27"/>
    </row>
    <row r="27" spans="1:26" x14ac:dyDescent="0.25">
      <c r="A27" s="18" t="s">
        <v>41</v>
      </c>
      <c r="B27" s="70" t="s">
        <v>64</v>
      </c>
      <c r="C27" s="66" t="str">
        <f ca="1">CONCATENATE(FIXED(H17,2),"  -  ",FIXED(I22,2),"  =  ",FIXED(H18,2)," ",LOOKUP(L30,L32:L34,M32:M34))</f>
        <v>24,42  -  3,00  =  21,42 min</v>
      </c>
      <c r="D27" s="8"/>
      <c r="E27" s="4"/>
      <c r="F27" s="5"/>
      <c r="G27" s="65" t="s">
        <v>48</v>
      </c>
      <c r="H27" s="143">
        <f>H31</f>
        <v>5.4515383093304962E-4</v>
      </c>
      <c r="I27" s="142"/>
      <c r="J27" s="5"/>
      <c r="K27" s="53"/>
      <c r="L27" s="54"/>
      <c r="M27" s="54"/>
      <c r="N27" s="54"/>
      <c r="O27" s="54"/>
      <c r="P27" s="55"/>
      <c r="Q27" s="149" t="s">
        <v>131</v>
      </c>
      <c r="R27" s="150"/>
      <c r="S27" s="150"/>
      <c r="T27" s="150"/>
      <c r="U27" s="150"/>
      <c r="V27" s="150"/>
      <c r="W27" s="150"/>
      <c r="X27" s="151"/>
      <c r="Y27" s="4"/>
      <c r="Z27" s="27"/>
    </row>
    <row r="28" spans="1:26" x14ac:dyDescent="0.25">
      <c r="A28" s="18" t="s">
        <v>40</v>
      </c>
      <c r="B28" s="71" t="s">
        <v>65</v>
      </c>
      <c r="C28" s="66" t="str">
        <f>CONCATENATE(FIXED(J15,2),"  -  (",FIXED(J13,1),"/",FIXED(J8,2),")  =  ",FIXED(J16,2))</f>
        <v>8,14  -  (20,0/20,00)  =  7,14</v>
      </c>
      <c r="D28" s="8"/>
      <c r="E28" s="4"/>
      <c r="F28" s="5"/>
      <c r="G28" s="65" t="s">
        <v>46</v>
      </c>
      <c r="H28" s="110">
        <f>LOOKUP(D15,B33:B533,H33:H533)</f>
        <v>0.53513728085159673</v>
      </c>
      <c r="I28" s="144">
        <f>H28</f>
        <v>0.53513728085159673</v>
      </c>
      <c r="J28" s="5"/>
      <c r="K28" s="53"/>
      <c r="L28" s="54"/>
      <c r="M28" s="54"/>
      <c r="N28" s="54"/>
      <c r="O28" s="54"/>
      <c r="P28" s="55"/>
      <c r="Q28" s="149"/>
      <c r="R28" s="150"/>
      <c r="S28" s="150"/>
      <c r="T28" s="150"/>
      <c r="U28" s="150"/>
      <c r="V28" s="150"/>
      <c r="W28" s="150"/>
      <c r="X28" s="151"/>
      <c r="Y28" s="4"/>
      <c r="Z28" s="27"/>
    </row>
    <row r="29" spans="1:26" x14ac:dyDescent="0.25">
      <c r="A29" s="21"/>
      <c r="B29" s="22"/>
      <c r="C29" s="23"/>
      <c r="D29" s="24"/>
      <c r="E29" s="24"/>
      <c r="F29" s="26"/>
      <c r="G29" s="25"/>
      <c r="H29" s="24"/>
      <c r="I29" s="24"/>
      <c r="J29" s="26"/>
      <c r="K29" s="59"/>
      <c r="L29" s="60"/>
      <c r="M29" s="60"/>
      <c r="N29" s="60"/>
      <c r="O29" s="60"/>
      <c r="P29" s="61"/>
      <c r="Q29" s="25" t="s">
        <v>81</v>
      </c>
      <c r="R29" s="24"/>
      <c r="S29" s="24"/>
      <c r="T29" s="24"/>
      <c r="U29" s="24"/>
      <c r="V29" s="24"/>
      <c r="W29" s="24"/>
      <c r="X29" s="26"/>
      <c r="Y29" s="27"/>
      <c r="Z29" s="27"/>
    </row>
    <row r="30" spans="1:26" x14ac:dyDescent="0.25">
      <c r="A30" s="7"/>
      <c r="B30" s="28"/>
      <c r="C30" s="29"/>
      <c r="D30" s="27"/>
      <c r="E30" s="27"/>
      <c r="F30" s="27"/>
      <c r="G30" s="27"/>
      <c r="H30" s="27"/>
      <c r="I30" s="27"/>
      <c r="J30" s="27"/>
      <c r="K30" s="27"/>
      <c r="L30" s="30">
        <v>2</v>
      </c>
      <c r="M30" s="27"/>
      <c r="N30" s="30">
        <v>1</v>
      </c>
      <c r="O30" s="30">
        <v>2</v>
      </c>
      <c r="P30" s="30">
        <v>3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x14ac:dyDescent="0.25">
      <c r="A31" s="27"/>
      <c r="B31" s="27"/>
      <c r="C31" s="27"/>
      <c r="D31" s="27"/>
      <c r="E31" s="76" t="s">
        <v>47</v>
      </c>
      <c r="F31" s="31">
        <f>SUM(F33:F533)</f>
        <v>1834.3446257884043</v>
      </c>
      <c r="G31" s="32" t="s">
        <v>14</v>
      </c>
      <c r="H31" s="33">
        <f>1/F31</f>
        <v>5.4515383093304962E-4</v>
      </c>
      <c r="I31" s="34">
        <f>SUM(I33:I533)</f>
        <v>8.1351752507037656</v>
      </c>
      <c r="J31" s="27"/>
      <c r="K31" s="27"/>
      <c r="L31" s="30">
        <v>2</v>
      </c>
      <c r="M31" s="35" t="s">
        <v>16</v>
      </c>
      <c r="N31" s="36" t="s">
        <v>44</v>
      </c>
      <c r="O31" s="36" t="s">
        <v>6</v>
      </c>
      <c r="P31" s="36" t="s">
        <v>7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x14ac:dyDescent="0.25">
      <c r="A32" s="27"/>
      <c r="B32" s="37" t="s">
        <v>9</v>
      </c>
      <c r="C32" s="38" t="s">
        <v>10</v>
      </c>
      <c r="D32" s="38" t="s">
        <v>11</v>
      </c>
      <c r="E32" s="152" t="s">
        <v>12</v>
      </c>
      <c r="F32" s="153"/>
      <c r="G32" s="154" t="s">
        <v>13</v>
      </c>
      <c r="H32" s="155"/>
      <c r="I32" s="39" t="s">
        <v>23</v>
      </c>
      <c r="J32" s="39" t="s">
        <v>27</v>
      </c>
      <c r="K32" s="30">
        <v>6</v>
      </c>
      <c r="L32" s="30">
        <v>1</v>
      </c>
      <c r="M32" s="40" t="s">
        <v>44</v>
      </c>
      <c r="N32" s="36">
        <v>1</v>
      </c>
      <c r="O32" s="36">
        <v>60</v>
      </c>
      <c r="P32" s="36">
        <v>3600</v>
      </c>
      <c r="Q32" s="63" t="s">
        <v>57</v>
      </c>
      <c r="R32" s="27"/>
      <c r="S32" s="27"/>
      <c r="T32" s="27"/>
      <c r="U32" s="27"/>
      <c r="V32" s="27"/>
      <c r="W32" s="27"/>
      <c r="X32" s="27"/>
      <c r="Y32" s="27"/>
      <c r="Z32" s="27"/>
    </row>
    <row r="33" spans="1:26" x14ac:dyDescent="0.25">
      <c r="A33" s="27"/>
      <c r="B33" s="37">
        <v>0</v>
      </c>
      <c r="C33" s="41">
        <f t="shared" ref="C33:C96" si="0">IF($Q$34=2,$D$13,($D$18-B33)*D$13/$D$18)</f>
        <v>43</v>
      </c>
      <c r="D33" s="37">
        <f t="shared" ref="D33:D96" si="1">IF(B33*$J$8&gt;$D$16*$J$8,$D$16*$J$8,B33*J$8)</f>
        <v>0</v>
      </c>
      <c r="E33" s="42" t="str">
        <f t="shared" ref="E33:E96" si="2">IF(B33&gt;$D$15,"",IF(B33*$J$8&gt;$D$16*$J$8,CONCATENATE("(",FIXED($D$16,0),")(",FIXED($J$8,2),") = "),CONCATENATE("(",FIXED(B33,0),")(",FIXED(J$8,2),") = ")))</f>
        <v xml:space="preserve">(0)(20,00) = </v>
      </c>
      <c r="F33" s="43">
        <v>1</v>
      </c>
      <c r="G33" s="42" t="str">
        <f t="shared" ref="G33:G96" si="3">IF(B33&gt;$D$15,"",CONCATENATE("(",FIXED(F33,2),")(",FIXED($H$31,2),") = "))</f>
        <v xml:space="preserve">(1,00)(0,00) = </v>
      </c>
      <c r="H33" s="44">
        <f t="shared" ref="H33:H96" si="4">IF(B33&gt;$D$15,"",F33*$H$31)</f>
        <v>5.4515383093304962E-4</v>
      </c>
      <c r="I33" s="45">
        <f>IF(F33="","",H33*B33)</f>
        <v>0</v>
      </c>
      <c r="J33" s="45">
        <f>H33</f>
        <v>5.4515383093304962E-4</v>
      </c>
      <c r="K33" s="30" t="str">
        <f t="shared" ref="K33:K96" si="5">IF(B33&gt;$D$15,"",CONCATENATE("P(n=",B33,")"))</f>
        <v>P(n=0)</v>
      </c>
      <c r="L33" s="30">
        <v>2</v>
      </c>
      <c r="M33" s="40" t="s">
        <v>6</v>
      </c>
      <c r="N33" s="36">
        <f>1/60</f>
        <v>1.6666666666666666E-2</v>
      </c>
      <c r="O33" s="36">
        <v>1</v>
      </c>
      <c r="P33" s="36">
        <v>60</v>
      </c>
      <c r="Q33" s="64" t="s">
        <v>58</v>
      </c>
      <c r="R33" s="27"/>
      <c r="S33" s="27"/>
      <c r="T33" s="27"/>
      <c r="U33" s="27"/>
      <c r="V33" s="27"/>
      <c r="W33" s="27"/>
      <c r="X33" s="27"/>
      <c r="Y33" s="27"/>
      <c r="Z33" s="27"/>
    </row>
    <row r="34" spans="1:26" x14ac:dyDescent="0.25">
      <c r="A34" s="27"/>
      <c r="B34" s="37">
        <v>1</v>
      </c>
      <c r="C34" s="41">
        <f t="shared" si="0"/>
        <v>43</v>
      </c>
      <c r="D34" s="37">
        <f t="shared" si="1"/>
        <v>20</v>
      </c>
      <c r="E34" s="46" t="str">
        <f t="shared" si="2"/>
        <v xml:space="preserve">(1)(20,00) = </v>
      </c>
      <c r="F34" s="47">
        <f t="shared" ref="F34:F97" si="6">IF(B34&gt;$D$15,"",C34*F33/D34)</f>
        <v>2.15</v>
      </c>
      <c r="G34" s="46" t="str">
        <f t="shared" si="3"/>
        <v xml:space="preserve">(2,15)(0,00) = </v>
      </c>
      <c r="H34" s="48">
        <f t="shared" si="4"/>
        <v>1.1720807365060567E-3</v>
      </c>
      <c r="I34" s="45">
        <f t="shared" ref="I34:I97" si="7">IF(F34="","",H34*B34)</f>
        <v>1.1720807365060567E-3</v>
      </c>
      <c r="J34" s="45">
        <f>IF(H34="","",H34+J33)</f>
        <v>1.7172345674391063E-3</v>
      </c>
      <c r="K34" s="30" t="str">
        <f t="shared" si="5"/>
        <v>P(n=1)</v>
      </c>
      <c r="L34" s="30">
        <v>3</v>
      </c>
      <c r="M34" s="40" t="s">
        <v>7</v>
      </c>
      <c r="N34" s="36">
        <f>1/P32</f>
        <v>2.7777777777777778E-4</v>
      </c>
      <c r="O34" s="36">
        <f>1/P33</f>
        <v>1.6666666666666666E-2</v>
      </c>
      <c r="P34" s="36">
        <v>1</v>
      </c>
      <c r="Q34" s="30">
        <v>2</v>
      </c>
      <c r="R34" s="27"/>
      <c r="S34" s="27"/>
      <c r="T34" s="27"/>
      <c r="U34" s="27"/>
      <c r="V34" s="27"/>
      <c r="W34" s="27"/>
      <c r="X34" s="27"/>
      <c r="Y34" s="27"/>
      <c r="Z34" s="27"/>
    </row>
    <row r="35" spans="1:26" x14ac:dyDescent="0.25">
      <c r="A35" s="27"/>
      <c r="B35" s="37">
        <v>2</v>
      </c>
      <c r="C35" s="41">
        <f t="shared" si="0"/>
        <v>43</v>
      </c>
      <c r="D35" s="37">
        <f t="shared" si="1"/>
        <v>20</v>
      </c>
      <c r="E35" s="46" t="str">
        <f t="shared" si="2"/>
        <v xml:space="preserve">(1)(20,00) = </v>
      </c>
      <c r="F35" s="47">
        <f t="shared" si="6"/>
        <v>4.6225000000000005</v>
      </c>
      <c r="G35" s="46" t="str">
        <f t="shared" si="3"/>
        <v xml:space="preserve">(4,62)(0,00) = </v>
      </c>
      <c r="H35" s="48">
        <f t="shared" si="4"/>
        <v>2.5199735834880222E-3</v>
      </c>
      <c r="I35" s="45">
        <f t="shared" si="7"/>
        <v>5.0399471669760445E-3</v>
      </c>
      <c r="J35" s="45">
        <f t="shared" ref="J35:J98" si="8">IF(H35="","",H35+J34)</f>
        <v>4.2372081509271286E-3</v>
      </c>
      <c r="K35" s="30" t="str">
        <f t="shared" si="5"/>
        <v>P(n=2)</v>
      </c>
      <c r="L35" s="27"/>
      <c r="M35" s="27"/>
      <c r="N35" s="49">
        <f>LOOKUP(L30,L32:L34,N32:N34)</f>
        <v>1.6666666666666666E-2</v>
      </c>
      <c r="O35" s="49">
        <f>LOOKUP(L30,L32:L34,O32:O34)</f>
        <v>1</v>
      </c>
      <c r="P35" s="49">
        <f>LOOKUP(L30,L32:L34,P32:P34)</f>
        <v>60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x14ac:dyDescent="0.25">
      <c r="A36" s="27"/>
      <c r="B36" s="37">
        <v>3</v>
      </c>
      <c r="C36" s="41">
        <f t="shared" si="0"/>
        <v>43</v>
      </c>
      <c r="D36" s="37">
        <f t="shared" si="1"/>
        <v>20</v>
      </c>
      <c r="E36" s="46" t="str">
        <f t="shared" si="2"/>
        <v xml:space="preserve">(1)(20,00) = </v>
      </c>
      <c r="F36" s="47">
        <f t="shared" si="6"/>
        <v>9.9383750000000006</v>
      </c>
      <c r="G36" s="46" t="str">
        <f t="shared" si="3"/>
        <v xml:space="preserve">(9,94)(0,00) = </v>
      </c>
      <c r="H36" s="48">
        <f t="shared" si="4"/>
        <v>5.4179432044992471E-3</v>
      </c>
      <c r="I36" s="45">
        <f t="shared" si="7"/>
        <v>1.6253829613497743E-2</v>
      </c>
      <c r="J36" s="45">
        <f t="shared" si="8"/>
        <v>9.6551513554263765E-3</v>
      </c>
      <c r="K36" s="30" t="str">
        <f t="shared" si="5"/>
        <v>P(n=3)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x14ac:dyDescent="0.25">
      <c r="A37" s="27"/>
      <c r="B37" s="37">
        <v>4</v>
      </c>
      <c r="C37" s="41">
        <f t="shared" si="0"/>
        <v>43</v>
      </c>
      <c r="D37" s="37">
        <f t="shared" si="1"/>
        <v>20</v>
      </c>
      <c r="E37" s="42" t="str">
        <f t="shared" si="2"/>
        <v xml:space="preserve">(1)(20,00) = </v>
      </c>
      <c r="F37" s="43">
        <f t="shared" si="6"/>
        <v>21.367506250000002</v>
      </c>
      <c r="G37" s="42" t="str">
        <f t="shared" si="3"/>
        <v xml:space="preserve">(21,37)(0,00) = </v>
      </c>
      <c r="H37" s="44">
        <f t="shared" si="4"/>
        <v>1.1648577889673382E-2</v>
      </c>
      <c r="I37" s="45">
        <f t="shared" si="7"/>
        <v>4.6594311558693528E-2</v>
      </c>
      <c r="J37" s="45">
        <f t="shared" si="8"/>
        <v>2.130372924509976E-2</v>
      </c>
      <c r="K37" s="30" t="str">
        <f t="shared" si="5"/>
        <v>P(n=4)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x14ac:dyDescent="0.25">
      <c r="A38" s="27"/>
      <c r="B38" s="37">
        <v>5</v>
      </c>
      <c r="C38" s="41">
        <f t="shared" si="0"/>
        <v>43</v>
      </c>
      <c r="D38" s="37">
        <f t="shared" si="1"/>
        <v>20</v>
      </c>
      <c r="E38" s="50" t="str">
        <f t="shared" si="2"/>
        <v xml:space="preserve">(1)(20,00) = </v>
      </c>
      <c r="F38" s="51">
        <f t="shared" si="6"/>
        <v>45.940138437500003</v>
      </c>
      <c r="G38" s="50" t="str">
        <f t="shared" si="3"/>
        <v xml:space="preserve">(45,94)(0,00) = </v>
      </c>
      <c r="H38" s="52">
        <f t="shared" si="4"/>
        <v>2.5044442462797772E-2</v>
      </c>
      <c r="I38" s="45">
        <f t="shared" si="7"/>
        <v>0.12522221231398886</v>
      </c>
      <c r="J38" s="45">
        <f t="shared" si="8"/>
        <v>4.6348171707897533E-2</v>
      </c>
      <c r="K38" s="30" t="str">
        <f t="shared" si="5"/>
        <v>P(n=5)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x14ac:dyDescent="0.25">
      <c r="A39" s="27"/>
      <c r="B39" s="37">
        <v>6</v>
      </c>
      <c r="C39" s="41">
        <f t="shared" si="0"/>
        <v>43</v>
      </c>
      <c r="D39" s="37">
        <f t="shared" si="1"/>
        <v>20</v>
      </c>
      <c r="E39" s="42" t="str">
        <f t="shared" si="2"/>
        <v xml:space="preserve">(1)(20,00) = </v>
      </c>
      <c r="F39" s="43">
        <f t="shared" si="6"/>
        <v>98.771297640625008</v>
      </c>
      <c r="G39" s="42" t="str">
        <f t="shared" si="3"/>
        <v xml:space="preserve">(98,77)(0,00) = </v>
      </c>
      <c r="H39" s="44">
        <f t="shared" si="4"/>
        <v>5.3845551295015212E-2</v>
      </c>
      <c r="I39" s="45">
        <f t="shared" si="7"/>
        <v>0.32307330777009124</v>
      </c>
      <c r="J39" s="45">
        <f t="shared" si="8"/>
        <v>0.10019372300291274</v>
      </c>
      <c r="K39" s="30" t="str">
        <f t="shared" si="5"/>
        <v>P(n=6)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x14ac:dyDescent="0.25">
      <c r="A40" s="27"/>
      <c r="B40" s="37">
        <v>7</v>
      </c>
      <c r="C40" s="41">
        <f t="shared" si="0"/>
        <v>43</v>
      </c>
      <c r="D40" s="37">
        <f t="shared" si="1"/>
        <v>20</v>
      </c>
      <c r="E40" s="46" t="str">
        <f t="shared" si="2"/>
        <v xml:space="preserve">(1)(20,00) = </v>
      </c>
      <c r="F40" s="47">
        <f t="shared" si="6"/>
        <v>212.35828992734378</v>
      </c>
      <c r="G40" s="46" t="str">
        <f t="shared" si="3"/>
        <v xml:space="preserve">(212,36)(0,00) = </v>
      </c>
      <c r="H40" s="48">
        <f t="shared" si="4"/>
        <v>0.1157679352842827</v>
      </c>
      <c r="I40" s="45">
        <f t="shared" si="7"/>
        <v>0.81037554698997893</v>
      </c>
      <c r="J40" s="45">
        <f t="shared" si="8"/>
        <v>0.21596165828719543</v>
      </c>
      <c r="K40" s="30" t="str">
        <f t="shared" si="5"/>
        <v>P(n=7)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x14ac:dyDescent="0.25">
      <c r="A41" s="27"/>
      <c r="B41" s="37">
        <v>8</v>
      </c>
      <c r="C41" s="41">
        <f t="shared" si="0"/>
        <v>43</v>
      </c>
      <c r="D41" s="37">
        <f t="shared" si="1"/>
        <v>20</v>
      </c>
      <c r="E41" s="46" t="str">
        <f t="shared" si="2"/>
        <v xml:space="preserve">(1)(20,00) = </v>
      </c>
      <c r="F41" s="47">
        <f t="shared" si="6"/>
        <v>456.57032334378908</v>
      </c>
      <c r="G41" s="46" t="str">
        <f t="shared" si="3"/>
        <v xml:space="preserve">(456,57)(0,00) = </v>
      </c>
      <c r="H41" s="48">
        <f t="shared" si="4"/>
        <v>0.24890106086120781</v>
      </c>
      <c r="I41" s="45">
        <f t="shared" si="7"/>
        <v>1.9912084868896625</v>
      </c>
      <c r="J41" s="45">
        <f t="shared" si="8"/>
        <v>0.46486271914840327</v>
      </c>
      <c r="K41" s="30" t="str">
        <f t="shared" si="5"/>
        <v>P(n=8)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x14ac:dyDescent="0.25">
      <c r="A42" s="27"/>
      <c r="B42" s="37">
        <v>9</v>
      </c>
      <c r="C42" s="41">
        <f t="shared" si="0"/>
        <v>43</v>
      </c>
      <c r="D42" s="37">
        <f t="shared" si="1"/>
        <v>20</v>
      </c>
      <c r="E42" s="46" t="str">
        <f t="shared" si="2"/>
        <v xml:space="preserve">(1)(20,00) = </v>
      </c>
      <c r="F42" s="47">
        <f t="shared" si="6"/>
        <v>981.62619518914653</v>
      </c>
      <c r="G42" s="46" t="str">
        <f t="shared" si="3"/>
        <v xml:space="preserve">(981,63)(0,00) = </v>
      </c>
      <c r="H42" s="48">
        <f t="shared" si="4"/>
        <v>0.53513728085159673</v>
      </c>
      <c r="I42" s="45">
        <f t="shared" si="7"/>
        <v>4.8162355276643707</v>
      </c>
      <c r="J42" s="45">
        <f t="shared" si="8"/>
        <v>1</v>
      </c>
      <c r="K42" s="30" t="str">
        <f t="shared" si="5"/>
        <v>P(n=9)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x14ac:dyDescent="0.25">
      <c r="A43" s="27"/>
      <c r="B43" s="37">
        <v>10</v>
      </c>
      <c r="C43" s="41">
        <f t="shared" si="0"/>
        <v>43</v>
      </c>
      <c r="D43" s="37">
        <f t="shared" si="1"/>
        <v>20</v>
      </c>
      <c r="E43" s="42" t="str">
        <f t="shared" si="2"/>
        <v/>
      </c>
      <c r="F43" s="43" t="str">
        <f t="shared" si="6"/>
        <v/>
      </c>
      <c r="G43" s="42" t="str">
        <f t="shared" si="3"/>
        <v/>
      </c>
      <c r="H43" s="44" t="str">
        <f t="shared" si="4"/>
        <v/>
      </c>
      <c r="I43" s="45" t="str">
        <f t="shared" si="7"/>
        <v/>
      </c>
      <c r="J43" s="45" t="str">
        <f t="shared" si="8"/>
        <v/>
      </c>
      <c r="K43" s="30" t="str">
        <f t="shared" si="5"/>
        <v/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x14ac:dyDescent="0.25">
      <c r="A44" s="27"/>
      <c r="B44" s="37">
        <v>11</v>
      </c>
      <c r="C44" s="41">
        <f t="shared" si="0"/>
        <v>43</v>
      </c>
      <c r="D44" s="37">
        <f t="shared" si="1"/>
        <v>20</v>
      </c>
      <c r="E44" s="50" t="str">
        <f t="shared" si="2"/>
        <v/>
      </c>
      <c r="F44" s="51" t="str">
        <f t="shared" si="6"/>
        <v/>
      </c>
      <c r="G44" s="50" t="str">
        <f t="shared" si="3"/>
        <v/>
      </c>
      <c r="H44" s="52" t="str">
        <f t="shared" si="4"/>
        <v/>
      </c>
      <c r="I44" s="45" t="str">
        <f t="shared" si="7"/>
        <v/>
      </c>
      <c r="J44" s="45" t="str">
        <f t="shared" si="8"/>
        <v/>
      </c>
      <c r="K44" s="30" t="str">
        <f t="shared" si="5"/>
        <v/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x14ac:dyDescent="0.25">
      <c r="A45" s="27"/>
      <c r="B45" s="37">
        <v>12</v>
      </c>
      <c r="C45" s="41">
        <f t="shared" si="0"/>
        <v>43</v>
      </c>
      <c r="D45" s="37">
        <f t="shared" si="1"/>
        <v>20</v>
      </c>
      <c r="E45" s="42" t="str">
        <f t="shared" si="2"/>
        <v/>
      </c>
      <c r="F45" s="43" t="str">
        <f t="shared" si="6"/>
        <v/>
      </c>
      <c r="G45" s="42" t="str">
        <f t="shared" si="3"/>
        <v/>
      </c>
      <c r="H45" s="44" t="str">
        <f t="shared" si="4"/>
        <v/>
      </c>
      <c r="I45" s="45" t="str">
        <f t="shared" si="7"/>
        <v/>
      </c>
      <c r="J45" s="45" t="str">
        <f t="shared" si="8"/>
        <v/>
      </c>
      <c r="K45" s="30" t="str">
        <f t="shared" si="5"/>
        <v/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x14ac:dyDescent="0.25">
      <c r="A46" s="27"/>
      <c r="B46" s="37">
        <v>13</v>
      </c>
      <c r="C46" s="41">
        <f t="shared" si="0"/>
        <v>43</v>
      </c>
      <c r="D46" s="37">
        <f t="shared" si="1"/>
        <v>20</v>
      </c>
      <c r="E46" s="46" t="str">
        <f t="shared" si="2"/>
        <v/>
      </c>
      <c r="F46" s="47" t="str">
        <f t="shared" si="6"/>
        <v/>
      </c>
      <c r="G46" s="46" t="str">
        <f t="shared" si="3"/>
        <v/>
      </c>
      <c r="H46" s="48" t="str">
        <f t="shared" si="4"/>
        <v/>
      </c>
      <c r="I46" s="45" t="str">
        <f t="shared" si="7"/>
        <v/>
      </c>
      <c r="J46" s="45" t="str">
        <f t="shared" si="8"/>
        <v/>
      </c>
      <c r="K46" s="30" t="str">
        <f t="shared" si="5"/>
        <v/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x14ac:dyDescent="0.25">
      <c r="A47" s="27"/>
      <c r="B47" s="37">
        <v>14</v>
      </c>
      <c r="C47" s="41">
        <f t="shared" si="0"/>
        <v>43</v>
      </c>
      <c r="D47" s="37">
        <f t="shared" si="1"/>
        <v>20</v>
      </c>
      <c r="E47" s="46" t="str">
        <f t="shared" si="2"/>
        <v/>
      </c>
      <c r="F47" s="47" t="str">
        <f t="shared" si="6"/>
        <v/>
      </c>
      <c r="G47" s="46" t="str">
        <f t="shared" si="3"/>
        <v/>
      </c>
      <c r="H47" s="48" t="str">
        <f t="shared" si="4"/>
        <v/>
      </c>
      <c r="I47" s="45" t="str">
        <f t="shared" si="7"/>
        <v/>
      </c>
      <c r="J47" s="45" t="str">
        <f t="shared" si="8"/>
        <v/>
      </c>
      <c r="K47" s="30" t="str">
        <f t="shared" si="5"/>
        <v/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x14ac:dyDescent="0.25">
      <c r="A48" s="27"/>
      <c r="B48" s="37">
        <v>15</v>
      </c>
      <c r="C48" s="41">
        <f t="shared" si="0"/>
        <v>43</v>
      </c>
      <c r="D48" s="37">
        <f t="shared" si="1"/>
        <v>20</v>
      </c>
      <c r="E48" s="46" t="str">
        <f t="shared" si="2"/>
        <v/>
      </c>
      <c r="F48" s="47" t="str">
        <f t="shared" si="6"/>
        <v/>
      </c>
      <c r="G48" s="46" t="str">
        <f t="shared" si="3"/>
        <v/>
      </c>
      <c r="H48" s="48" t="str">
        <f t="shared" si="4"/>
        <v/>
      </c>
      <c r="I48" s="45" t="str">
        <f t="shared" si="7"/>
        <v/>
      </c>
      <c r="J48" s="45" t="str">
        <f t="shared" si="8"/>
        <v/>
      </c>
      <c r="K48" s="30" t="str">
        <f t="shared" si="5"/>
        <v/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x14ac:dyDescent="0.25">
      <c r="A49" s="27"/>
      <c r="B49" s="37">
        <v>16</v>
      </c>
      <c r="C49" s="41">
        <f t="shared" si="0"/>
        <v>43</v>
      </c>
      <c r="D49" s="37">
        <f t="shared" si="1"/>
        <v>20</v>
      </c>
      <c r="E49" s="42" t="str">
        <f t="shared" si="2"/>
        <v/>
      </c>
      <c r="F49" s="43" t="str">
        <f t="shared" si="6"/>
        <v/>
      </c>
      <c r="G49" s="42" t="str">
        <f t="shared" si="3"/>
        <v/>
      </c>
      <c r="H49" s="44" t="str">
        <f t="shared" si="4"/>
        <v/>
      </c>
      <c r="I49" s="45" t="str">
        <f t="shared" si="7"/>
        <v/>
      </c>
      <c r="J49" s="45" t="str">
        <f t="shared" si="8"/>
        <v/>
      </c>
      <c r="K49" s="30" t="str">
        <f t="shared" si="5"/>
        <v/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x14ac:dyDescent="0.25">
      <c r="A50" s="27"/>
      <c r="B50" s="37">
        <v>17</v>
      </c>
      <c r="C50" s="41">
        <f t="shared" si="0"/>
        <v>43</v>
      </c>
      <c r="D50" s="37">
        <f t="shared" si="1"/>
        <v>20</v>
      </c>
      <c r="E50" s="50" t="str">
        <f t="shared" si="2"/>
        <v/>
      </c>
      <c r="F50" s="51" t="str">
        <f t="shared" si="6"/>
        <v/>
      </c>
      <c r="G50" s="50" t="str">
        <f t="shared" si="3"/>
        <v/>
      </c>
      <c r="H50" s="52" t="str">
        <f t="shared" si="4"/>
        <v/>
      </c>
      <c r="I50" s="45" t="str">
        <f t="shared" si="7"/>
        <v/>
      </c>
      <c r="J50" s="45" t="str">
        <f t="shared" si="8"/>
        <v/>
      </c>
      <c r="K50" s="30" t="str">
        <f t="shared" si="5"/>
        <v/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x14ac:dyDescent="0.25">
      <c r="A51" s="27"/>
      <c r="B51" s="37">
        <v>18</v>
      </c>
      <c r="C51" s="41">
        <f t="shared" si="0"/>
        <v>43</v>
      </c>
      <c r="D51" s="37">
        <f t="shared" si="1"/>
        <v>20</v>
      </c>
      <c r="E51" s="42" t="str">
        <f t="shared" si="2"/>
        <v/>
      </c>
      <c r="F51" s="43" t="str">
        <f t="shared" si="6"/>
        <v/>
      </c>
      <c r="G51" s="42" t="str">
        <f t="shared" si="3"/>
        <v/>
      </c>
      <c r="H51" s="44" t="str">
        <f t="shared" si="4"/>
        <v/>
      </c>
      <c r="I51" s="45" t="str">
        <f t="shared" si="7"/>
        <v/>
      </c>
      <c r="J51" s="45" t="str">
        <f t="shared" si="8"/>
        <v/>
      </c>
      <c r="K51" s="30" t="str">
        <f t="shared" si="5"/>
        <v/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x14ac:dyDescent="0.25">
      <c r="A52" s="27"/>
      <c r="B52" s="37">
        <v>19</v>
      </c>
      <c r="C52" s="41">
        <f t="shared" si="0"/>
        <v>43</v>
      </c>
      <c r="D52" s="37">
        <f t="shared" si="1"/>
        <v>20</v>
      </c>
      <c r="E52" s="46" t="str">
        <f t="shared" si="2"/>
        <v/>
      </c>
      <c r="F52" s="47" t="str">
        <f t="shared" si="6"/>
        <v/>
      </c>
      <c r="G52" s="46" t="str">
        <f t="shared" si="3"/>
        <v/>
      </c>
      <c r="H52" s="48" t="str">
        <f t="shared" si="4"/>
        <v/>
      </c>
      <c r="I52" s="45" t="str">
        <f t="shared" si="7"/>
        <v/>
      </c>
      <c r="J52" s="45" t="str">
        <f t="shared" si="8"/>
        <v/>
      </c>
      <c r="K52" s="30" t="str">
        <f t="shared" si="5"/>
        <v/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x14ac:dyDescent="0.25">
      <c r="A53" s="27"/>
      <c r="B53" s="37">
        <v>20</v>
      </c>
      <c r="C53" s="41">
        <f t="shared" si="0"/>
        <v>43</v>
      </c>
      <c r="D53" s="37">
        <f t="shared" si="1"/>
        <v>20</v>
      </c>
      <c r="E53" s="46" t="str">
        <f t="shared" si="2"/>
        <v/>
      </c>
      <c r="F53" s="47" t="str">
        <f t="shared" si="6"/>
        <v/>
      </c>
      <c r="G53" s="46" t="str">
        <f t="shared" si="3"/>
        <v/>
      </c>
      <c r="H53" s="48" t="str">
        <f t="shared" si="4"/>
        <v/>
      </c>
      <c r="I53" s="45" t="str">
        <f t="shared" si="7"/>
        <v/>
      </c>
      <c r="J53" s="45" t="str">
        <f t="shared" si="8"/>
        <v/>
      </c>
      <c r="K53" s="30" t="str">
        <f t="shared" si="5"/>
        <v/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x14ac:dyDescent="0.25">
      <c r="A54" s="27"/>
      <c r="B54" s="37">
        <v>21</v>
      </c>
      <c r="C54" s="41">
        <f t="shared" si="0"/>
        <v>43</v>
      </c>
      <c r="D54" s="37">
        <f t="shared" si="1"/>
        <v>20</v>
      </c>
      <c r="E54" s="46" t="str">
        <f t="shared" si="2"/>
        <v/>
      </c>
      <c r="F54" s="47" t="str">
        <f t="shared" si="6"/>
        <v/>
      </c>
      <c r="G54" s="46" t="str">
        <f t="shared" si="3"/>
        <v/>
      </c>
      <c r="H54" s="48" t="str">
        <f t="shared" si="4"/>
        <v/>
      </c>
      <c r="I54" s="45" t="str">
        <f t="shared" si="7"/>
        <v/>
      </c>
      <c r="J54" s="45" t="str">
        <f t="shared" si="8"/>
        <v/>
      </c>
      <c r="K54" s="30" t="str">
        <f t="shared" si="5"/>
        <v/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x14ac:dyDescent="0.25">
      <c r="A55" s="27"/>
      <c r="B55" s="37">
        <v>22</v>
      </c>
      <c r="C55" s="41">
        <f t="shared" si="0"/>
        <v>43</v>
      </c>
      <c r="D55" s="37">
        <f t="shared" si="1"/>
        <v>20</v>
      </c>
      <c r="E55" s="42" t="str">
        <f t="shared" si="2"/>
        <v/>
      </c>
      <c r="F55" s="43" t="str">
        <f t="shared" si="6"/>
        <v/>
      </c>
      <c r="G55" s="42" t="str">
        <f t="shared" si="3"/>
        <v/>
      </c>
      <c r="H55" s="44" t="str">
        <f t="shared" si="4"/>
        <v/>
      </c>
      <c r="I55" s="45" t="str">
        <f t="shared" si="7"/>
        <v/>
      </c>
      <c r="J55" s="45" t="str">
        <f t="shared" si="8"/>
        <v/>
      </c>
      <c r="K55" s="30" t="str">
        <f t="shared" si="5"/>
        <v/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x14ac:dyDescent="0.25">
      <c r="A56" s="27"/>
      <c r="B56" s="37">
        <v>23</v>
      </c>
      <c r="C56" s="41">
        <f t="shared" si="0"/>
        <v>43</v>
      </c>
      <c r="D56" s="37">
        <f t="shared" si="1"/>
        <v>20</v>
      </c>
      <c r="E56" s="50" t="str">
        <f t="shared" si="2"/>
        <v/>
      </c>
      <c r="F56" s="51" t="str">
        <f t="shared" si="6"/>
        <v/>
      </c>
      <c r="G56" s="50" t="str">
        <f t="shared" si="3"/>
        <v/>
      </c>
      <c r="H56" s="52" t="str">
        <f t="shared" si="4"/>
        <v/>
      </c>
      <c r="I56" s="45" t="str">
        <f t="shared" si="7"/>
        <v/>
      </c>
      <c r="J56" s="45" t="str">
        <f t="shared" si="8"/>
        <v/>
      </c>
      <c r="K56" s="30" t="str">
        <f t="shared" si="5"/>
        <v/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x14ac:dyDescent="0.25">
      <c r="A57" s="27"/>
      <c r="B57" s="37">
        <v>24</v>
      </c>
      <c r="C57" s="41">
        <f t="shared" si="0"/>
        <v>43</v>
      </c>
      <c r="D57" s="37">
        <f t="shared" si="1"/>
        <v>20</v>
      </c>
      <c r="E57" s="42" t="str">
        <f t="shared" si="2"/>
        <v/>
      </c>
      <c r="F57" s="43" t="str">
        <f t="shared" si="6"/>
        <v/>
      </c>
      <c r="G57" s="42" t="str">
        <f t="shared" si="3"/>
        <v/>
      </c>
      <c r="H57" s="44" t="str">
        <f t="shared" si="4"/>
        <v/>
      </c>
      <c r="I57" s="45" t="str">
        <f t="shared" si="7"/>
        <v/>
      </c>
      <c r="J57" s="45" t="str">
        <f t="shared" si="8"/>
        <v/>
      </c>
      <c r="K57" s="30" t="str">
        <f t="shared" si="5"/>
        <v/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x14ac:dyDescent="0.25">
      <c r="A58" s="27"/>
      <c r="B58" s="37">
        <v>25</v>
      </c>
      <c r="C58" s="41">
        <f t="shared" si="0"/>
        <v>43</v>
      </c>
      <c r="D58" s="37">
        <f t="shared" si="1"/>
        <v>20</v>
      </c>
      <c r="E58" s="46" t="str">
        <f t="shared" si="2"/>
        <v/>
      </c>
      <c r="F58" s="47" t="str">
        <f t="shared" si="6"/>
        <v/>
      </c>
      <c r="G58" s="46" t="str">
        <f t="shared" si="3"/>
        <v/>
      </c>
      <c r="H58" s="48" t="str">
        <f t="shared" si="4"/>
        <v/>
      </c>
      <c r="I58" s="45" t="str">
        <f t="shared" si="7"/>
        <v/>
      </c>
      <c r="J58" s="45" t="str">
        <f t="shared" si="8"/>
        <v/>
      </c>
      <c r="K58" s="30" t="str">
        <f t="shared" si="5"/>
        <v/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x14ac:dyDescent="0.25">
      <c r="A59" s="27"/>
      <c r="B59" s="37">
        <v>26</v>
      </c>
      <c r="C59" s="41">
        <f t="shared" si="0"/>
        <v>43</v>
      </c>
      <c r="D59" s="37">
        <f t="shared" si="1"/>
        <v>20</v>
      </c>
      <c r="E59" s="46" t="str">
        <f t="shared" si="2"/>
        <v/>
      </c>
      <c r="F59" s="47" t="str">
        <f t="shared" si="6"/>
        <v/>
      </c>
      <c r="G59" s="46" t="str">
        <f t="shared" si="3"/>
        <v/>
      </c>
      <c r="H59" s="48" t="str">
        <f t="shared" si="4"/>
        <v/>
      </c>
      <c r="I59" s="45" t="str">
        <f t="shared" si="7"/>
        <v/>
      </c>
      <c r="J59" s="45" t="str">
        <f t="shared" si="8"/>
        <v/>
      </c>
      <c r="K59" s="30" t="str">
        <f t="shared" si="5"/>
        <v/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x14ac:dyDescent="0.25">
      <c r="A60" s="27"/>
      <c r="B60" s="37">
        <v>27</v>
      </c>
      <c r="C60" s="41">
        <f t="shared" si="0"/>
        <v>43</v>
      </c>
      <c r="D60" s="37">
        <f t="shared" si="1"/>
        <v>20</v>
      </c>
      <c r="E60" s="46" t="str">
        <f t="shared" si="2"/>
        <v/>
      </c>
      <c r="F60" s="47" t="str">
        <f t="shared" si="6"/>
        <v/>
      </c>
      <c r="G60" s="46" t="str">
        <f t="shared" si="3"/>
        <v/>
      </c>
      <c r="H60" s="48" t="str">
        <f t="shared" si="4"/>
        <v/>
      </c>
      <c r="I60" s="45" t="str">
        <f t="shared" si="7"/>
        <v/>
      </c>
      <c r="J60" s="45" t="str">
        <f t="shared" si="8"/>
        <v/>
      </c>
      <c r="K60" s="30" t="str">
        <f t="shared" si="5"/>
        <v/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x14ac:dyDescent="0.25">
      <c r="A61" s="27"/>
      <c r="B61" s="37">
        <v>28</v>
      </c>
      <c r="C61" s="41">
        <f t="shared" si="0"/>
        <v>43</v>
      </c>
      <c r="D61" s="37">
        <f t="shared" si="1"/>
        <v>20</v>
      </c>
      <c r="E61" s="42" t="str">
        <f t="shared" si="2"/>
        <v/>
      </c>
      <c r="F61" s="43" t="str">
        <f t="shared" si="6"/>
        <v/>
      </c>
      <c r="G61" s="42" t="str">
        <f t="shared" si="3"/>
        <v/>
      </c>
      <c r="H61" s="44" t="str">
        <f t="shared" si="4"/>
        <v/>
      </c>
      <c r="I61" s="45" t="str">
        <f t="shared" si="7"/>
        <v/>
      </c>
      <c r="J61" s="45" t="str">
        <f t="shared" si="8"/>
        <v/>
      </c>
      <c r="K61" s="30" t="str">
        <f t="shared" si="5"/>
        <v/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x14ac:dyDescent="0.25">
      <c r="A62" s="27"/>
      <c r="B62" s="37">
        <v>29</v>
      </c>
      <c r="C62" s="41">
        <f t="shared" si="0"/>
        <v>43</v>
      </c>
      <c r="D62" s="37">
        <f t="shared" si="1"/>
        <v>20</v>
      </c>
      <c r="E62" s="50" t="str">
        <f t="shared" si="2"/>
        <v/>
      </c>
      <c r="F62" s="51" t="str">
        <f t="shared" si="6"/>
        <v/>
      </c>
      <c r="G62" s="50" t="str">
        <f t="shared" si="3"/>
        <v/>
      </c>
      <c r="H62" s="52" t="str">
        <f t="shared" si="4"/>
        <v/>
      </c>
      <c r="I62" s="45" t="str">
        <f t="shared" si="7"/>
        <v/>
      </c>
      <c r="J62" s="45" t="str">
        <f t="shared" si="8"/>
        <v/>
      </c>
      <c r="K62" s="30" t="str">
        <f t="shared" si="5"/>
        <v/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x14ac:dyDescent="0.25">
      <c r="A63" s="27"/>
      <c r="B63" s="37">
        <v>30</v>
      </c>
      <c r="C63" s="41">
        <f t="shared" si="0"/>
        <v>43</v>
      </c>
      <c r="D63" s="37">
        <f t="shared" si="1"/>
        <v>20</v>
      </c>
      <c r="E63" s="42" t="str">
        <f t="shared" si="2"/>
        <v/>
      </c>
      <c r="F63" s="43" t="str">
        <f t="shared" si="6"/>
        <v/>
      </c>
      <c r="G63" s="42" t="str">
        <f t="shared" si="3"/>
        <v/>
      </c>
      <c r="H63" s="44" t="str">
        <f t="shared" si="4"/>
        <v/>
      </c>
      <c r="I63" s="45" t="str">
        <f t="shared" si="7"/>
        <v/>
      </c>
      <c r="J63" s="45" t="str">
        <f t="shared" si="8"/>
        <v/>
      </c>
      <c r="K63" s="30" t="str">
        <f t="shared" si="5"/>
        <v/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x14ac:dyDescent="0.25">
      <c r="A64" s="27"/>
      <c r="B64" s="37">
        <v>31</v>
      </c>
      <c r="C64" s="41">
        <f t="shared" si="0"/>
        <v>43</v>
      </c>
      <c r="D64" s="37">
        <f t="shared" si="1"/>
        <v>20</v>
      </c>
      <c r="E64" s="46" t="str">
        <f t="shared" si="2"/>
        <v/>
      </c>
      <c r="F64" s="47" t="str">
        <f t="shared" si="6"/>
        <v/>
      </c>
      <c r="G64" s="46" t="str">
        <f t="shared" si="3"/>
        <v/>
      </c>
      <c r="H64" s="48" t="str">
        <f t="shared" si="4"/>
        <v/>
      </c>
      <c r="I64" s="45" t="str">
        <f t="shared" si="7"/>
        <v/>
      </c>
      <c r="J64" s="45" t="str">
        <f t="shared" si="8"/>
        <v/>
      </c>
      <c r="K64" s="30" t="str">
        <f t="shared" si="5"/>
        <v/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x14ac:dyDescent="0.25">
      <c r="A65" s="27"/>
      <c r="B65" s="37">
        <v>32</v>
      </c>
      <c r="C65" s="41">
        <f t="shared" si="0"/>
        <v>43</v>
      </c>
      <c r="D65" s="37">
        <f t="shared" si="1"/>
        <v>20</v>
      </c>
      <c r="E65" s="46" t="str">
        <f t="shared" si="2"/>
        <v/>
      </c>
      <c r="F65" s="47" t="str">
        <f t="shared" si="6"/>
        <v/>
      </c>
      <c r="G65" s="46" t="str">
        <f t="shared" si="3"/>
        <v/>
      </c>
      <c r="H65" s="48" t="str">
        <f t="shared" si="4"/>
        <v/>
      </c>
      <c r="I65" s="45" t="str">
        <f t="shared" si="7"/>
        <v/>
      </c>
      <c r="J65" s="45" t="str">
        <f t="shared" si="8"/>
        <v/>
      </c>
      <c r="K65" s="30" t="str">
        <f t="shared" si="5"/>
        <v/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x14ac:dyDescent="0.25">
      <c r="A66" s="27"/>
      <c r="B66" s="37">
        <v>33</v>
      </c>
      <c r="C66" s="41">
        <f t="shared" si="0"/>
        <v>43</v>
      </c>
      <c r="D66" s="37">
        <f t="shared" si="1"/>
        <v>20</v>
      </c>
      <c r="E66" s="46" t="str">
        <f t="shared" si="2"/>
        <v/>
      </c>
      <c r="F66" s="47" t="str">
        <f t="shared" si="6"/>
        <v/>
      </c>
      <c r="G66" s="46" t="str">
        <f t="shared" si="3"/>
        <v/>
      </c>
      <c r="H66" s="48" t="str">
        <f t="shared" si="4"/>
        <v/>
      </c>
      <c r="I66" s="45" t="str">
        <f t="shared" si="7"/>
        <v/>
      </c>
      <c r="J66" s="45" t="str">
        <f t="shared" si="8"/>
        <v/>
      </c>
      <c r="K66" s="30" t="str">
        <f t="shared" si="5"/>
        <v/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x14ac:dyDescent="0.25">
      <c r="A67" s="27"/>
      <c r="B67" s="37">
        <v>34</v>
      </c>
      <c r="C67" s="41">
        <f t="shared" si="0"/>
        <v>43</v>
      </c>
      <c r="D67" s="37">
        <f t="shared" si="1"/>
        <v>20</v>
      </c>
      <c r="E67" s="42" t="str">
        <f t="shared" si="2"/>
        <v/>
      </c>
      <c r="F67" s="43" t="str">
        <f t="shared" si="6"/>
        <v/>
      </c>
      <c r="G67" s="42" t="str">
        <f t="shared" si="3"/>
        <v/>
      </c>
      <c r="H67" s="44" t="str">
        <f t="shared" si="4"/>
        <v/>
      </c>
      <c r="I67" s="45" t="str">
        <f t="shared" si="7"/>
        <v/>
      </c>
      <c r="J67" s="45" t="str">
        <f t="shared" si="8"/>
        <v/>
      </c>
      <c r="K67" s="30" t="str">
        <f t="shared" si="5"/>
        <v/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x14ac:dyDescent="0.25">
      <c r="A68" s="27"/>
      <c r="B68" s="37">
        <v>35</v>
      </c>
      <c r="C68" s="41">
        <f t="shared" si="0"/>
        <v>43</v>
      </c>
      <c r="D68" s="37">
        <f t="shared" si="1"/>
        <v>20</v>
      </c>
      <c r="E68" s="50" t="str">
        <f t="shared" si="2"/>
        <v/>
      </c>
      <c r="F68" s="51" t="str">
        <f t="shared" si="6"/>
        <v/>
      </c>
      <c r="G68" s="50" t="str">
        <f t="shared" si="3"/>
        <v/>
      </c>
      <c r="H68" s="52" t="str">
        <f t="shared" si="4"/>
        <v/>
      </c>
      <c r="I68" s="45" t="str">
        <f t="shared" si="7"/>
        <v/>
      </c>
      <c r="J68" s="45" t="str">
        <f t="shared" si="8"/>
        <v/>
      </c>
      <c r="K68" s="30" t="str">
        <f t="shared" si="5"/>
        <v/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x14ac:dyDescent="0.25">
      <c r="A69" s="27"/>
      <c r="B69" s="37">
        <v>36</v>
      </c>
      <c r="C69" s="41">
        <f t="shared" si="0"/>
        <v>43</v>
      </c>
      <c r="D69" s="37">
        <f t="shared" si="1"/>
        <v>20</v>
      </c>
      <c r="E69" s="42" t="str">
        <f t="shared" si="2"/>
        <v/>
      </c>
      <c r="F69" s="43" t="str">
        <f t="shared" si="6"/>
        <v/>
      </c>
      <c r="G69" s="42" t="str">
        <f t="shared" si="3"/>
        <v/>
      </c>
      <c r="H69" s="44" t="str">
        <f t="shared" si="4"/>
        <v/>
      </c>
      <c r="I69" s="45" t="str">
        <f t="shared" si="7"/>
        <v/>
      </c>
      <c r="J69" s="45" t="str">
        <f t="shared" si="8"/>
        <v/>
      </c>
      <c r="K69" s="30" t="str">
        <f t="shared" si="5"/>
        <v/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x14ac:dyDescent="0.25">
      <c r="A70" s="27"/>
      <c r="B70" s="37">
        <v>37</v>
      </c>
      <c r="C70" s="41">
        <f t="shared" si="0"/>
        <v>43</v>
      </c>
      <c r="D70" s="37">
        <f t="shared" si="1"/>
        <v>20</v>
      </c>
      <c r="E70" s="46" t="str">
        <f t="shared" si="2"/>
        <v/>
      </c>
      <c r="F70" s="47" t="str">
        <f t="shared" si="6"/>
        <v/>
      </c>
      <c r="G70" s="46" t="str">
        <f t="shared" si="3"/>
        <v/>
      </c>
      <c r="H70" s="48" t="str">
        <f t="shared" si="4"/>
        <v/>
      </c>
      <c r="I70" s="45" t="str">
        <f t="shared" si="7"/>
        <v/>
      </c>
      <c r="J70" s="45" t="str">
        <f t="shared" si="8"/>
        <v/>
      </c>
      <c r="K70" s="30" t="str">
        <f t="shared" si="5"/>
        <v/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x14ac:dyDescent="0.25">
      <c r="A71" s="27"/>
      <c r="B71" s="37">
        <v>38</v>
      </c>
      <c r="C71" s="41">
        <f t="shared" si="0"/>
        <v>43</v>
      </c>
      <c r="D71" s="37">
        <f t="shared" si="1"/>
        <v>20</v>
      </c>
      <c r="E71" s="46" t="str">
        <f t="shared" si="2"/>
        <v/>
      </c>
      <c r="F71" s="47" t="str">
        <f t="shared" si="6"/>
        <v/>
      </c>
      <c r="G71" s="46" t="str">
        <f t="shared" si="3"/>
        <v/>
      </c>
      <c r="H71" s="48" t="str">
        <f t="shared" si="4"/>
        <v/>
      </c>
      <c r="I71" s="45" t="str">
        <f t="shared" si="7"/>
        <v/>
      </c>
      <c r="J71" s="45" t="str">
        <f t="shared" si="8"/>
        <v/>
      </c>
      <c r="K71" s="30" t="str">
        <f t="shared" si="5"/>
        <v/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x14ac:dyDescent="0.25">
      <c r="A72" s="27"/>
      <c r="B72" s="37">
        <v>39</v>
      </c>
      <c r="C72" s="41">
        <f t="shared" si="0"/>
        <v>43</v>
      </c>
      <c r="D72" s="37">
        <f t="shared" si="1"/>
        <v>20</v>
      </c>
      <c r="E72" s="46" t="str">
        <f t="shared" si="2"/>
        <v/>
      </c>
      <c r="F72" s="47" t="str">
        <f t="shared" si="6"/>
        <v/>
      </c>
      <c r="G72" s="46" t="str">
        <f t="shared" si="3"/>
        <v/>
      </c>
      <c r="H72" s="48" t="str">
        <f t="shared" si="4"/>
        <v/>
      </c>
      <c r="I72" s="45" t="str">
        <f t="shared" si="7"/>
        <v/>
      </c>
      <c r="J72" s="45" t="str">
        <f t="shared" si="8"/>
        <v/>
      </c>
      <c r="K72" s="30" t="str">
        <f t="shared" si="5"/>
        <v/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x14ac:dyDescent="0.25">
      <c r="A73" s="27"/>
      <c r="B73" s="37">
        <v>40</v>
      </c>
      <c r="C73" s="41">
        <f t="shared" si="0"/>
        <v>43</v>
      </c>
      <c r="D73" s="37">
        <f t="shared" si="1"/>
        <v>20</v>
      </c>
      <c r="E73" s="42" t="str">
        <f t="shared" si="2"/>
        <v/>
      </c>
      <c r="F73" s="43" t="str">
        <f t="shared" si="6"/>
        <v/>
      </c>
      <c r="G73" s="42" t="str">
        <f t="shared" si="3"/>
        <v/>
      </c>
      <c r="H73" s="44" t="str">
        <f t="shared" si="4"/>
        <v/>
      </c>
      <c r="I73" s="45" t="str">
        <f t="shared" si="7"/>
        <v/>
      </c>
      <c r="J73" s="45" t="str">
        <f t="shared" si="8"/>
        <v/>
      </c>
      <c r="K73" s="30" t="str">
        <f t="shared" si="5"/>
        <v/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x14ac:dyDescent="0.25">
      <c r="A74" s="27"/>
      <c r="B74" s="37">
        <v>41</v>
      </c>
      <c r="C74" s="41">
        <f t="shared" si="0"/>
        <v>43</v>
      </c>
      <c r="D74" s="37">
        <f t="shared" si="1"/>
        <v>20</v>
      </c>
      <c r="E74" s="50" t="str">
        <f t="shared" si="2"/>
        <v/>
      </c>
      <c r="F74" s="51" t="str">
        <f t="shared" si="6"/>
        <v/>
      </c>
      <c r="G74" s="50" t="str">
        <f t="shared" si="3"/>
        <v/>
      </c>
      <c r="H74" s="52" t="str">
        <f t="shared" si="4"/>
        <v/>
      </c>
      <c r="I74" s="45" t="str">
        <f t="shared" si="7"/>
        <v/>
      </c>
      <c r="J74" s="45" t="str">
        <f t="shared" si="8"/>
        <v/>
      </c>
      <c r="K74" s="30" t="str">
        <f t="shared" si="5"/>
        <v/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x14ac:dyDescent="0.25">
      <c r="A75" s="27"/>
      <c r="B75" s="37">
        <v>42</v>
      </c>
      <c r="C75" s="41">
        <f t="shared" si="0"/>
        <v>43</v>
      </c>
      <c r="D75" s="37">
        <f t="shared" si="1"/>
        <v>20</v>
      </c>
      <c r="E75" s="42" t="str">
        <f t="shared" si="2"/>
        <v/>
      </c>
      <c r="F75" s="43" t="str">
        <f t="shared" si="6"/>
        <v/>
      </c>
      <c r="G75" s="42" t="str">
        <f t="shared" si="3"/>
        <v/>
      </c>
      <c r="H75" s="44" t="str">
        <f t="shared" si="4"/>
        <v/>
      </c>
      <c r="I75" s="45" t="str">
        <f t="shared" si="7"/>
        <v/>
      </c>
      <c r="J75" s="45" t="str">
        <f t="shared" si="8"/>
        <v/>
      </c>
      <c r="K75" s="30" t="str">
        <f t="shared" si="5"/>
        <v/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x14ac:dyDescent="0.25">
      <c r="A76" s="27"/>
      <c r="B76" s="37">
        <v>43</v>
      </c>
      <c r="C76" s="41">
        <f t="shared" si="0"/>
        <v>43</v>
      </c>
      <c r="D76" s="37">
        <f t="shared" si="1"/>
        <v>20</v>
      </c>
      <c r="E76" s="46" t="str">
        <f t="shared" si="2"/>
        <v/>
      </c>
      <c r="F76" s="47" t="str">
        <f t="shared" si="6"/>
        <v/>
      </c>
      <c r="G76" s="46" t="str">
        <f t="shared" si="3"/>
        <v/>
      </c>
      <c r="H76" s="48" t="str">
        <f t="shared" si="4"/>
        <v/>
      </c>
      <c r="I76" s="45" t="str">
        <f t="shared" si="7"/>
        <v/>
      </c>
      <c r="J76" s="45" t="str">
        <f t="shared" si="8"/>
        <v/>
      </c>
      <c r="K76" s="30" t="str">
        <f t="shared" si="5"/>
        <v/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x14ac:dyDescent="0.25">
      <c r="A77" s="27"/>
      <c r="B77" s="37">
        <v>44</v>
      </c>
      <c r="C77" s="41">
        <f t="shared" si="0"/>
        <v>43</v>
      </c>
      <c r="D77" s="37">
        <f t="shared" si="1"/>
        <v>20</v>
      </c>
      <c r="E77" s="46" t="str">
        <f t="shared" si="2"/>
        <v/>
      </c>
      <c r="F77" s="47" t="str">
        <f t="shared" si="6"/>
        <v/>
      </c>
      <c r="G77" s="46" t="str">
        <f t="shared" si="3"/>
        <v/>
      </c>
      <c r="H77" s="48" t="str">
        <f t="shared" si="4"/>
        <v/>
      </c>
      <c r="I77" s="45" t="str">
        <f t="shared" si="7"/>
        <v/>
      </c>
      <c r="J77" s="45" t="str">
        <f t="shared" si="8"/>
        <v/>
      </c>
      <c r="K77" s="30" t="str">
        <f t="shared" si="5"/>
        <v/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x14ac:dyDescent="0.25">
      <c r="A78" s="27"/>
      <c r="B78" s="37">
        <v>45</v>
      </c>
      <c r="C78" s="41">
        <f t="shared" si="0"/>
        <v>43</v>
      </c>
      <c r="D78" s="37">
        <f t="shared" si="1"/>
        <v>20</v>
      </c>
      <c r="E78" s="46" t="str">
        <f t="shared" si="2"/>
        <v/>
      </c>
      <c r="F78" s="47" t="str">
        <f t="shared" si="6"/>
        <v/>
      </c>
      <c r="G78" s="46" t="str">
        <f t="shared" si="3"/>
        <v/>
      </c>
      <c r="H78" s="48" t="str">
        <f t="shared" si="4"/>
        <v/>
      </c>
      <c r="I78" s="45" t="str">
        <f t="shared" si="7"/>
        <v/>
      </c>
      <c r="J78" s="45" t="str">
        <f t="shared" si="8"/>
        <v/>
      </c>
      <c r="K78" s="30" t="str">
        <f t="shared" si="5"/>
        <v/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x14ac:dyDescent="0.25">
      <c r="A79" s="27"/>
      <c r="B79" s="37">
        <v>46</v>
      </c>
      <c r="C79" s="41">
        <f t="shared" si="0"/>
        <v>43</v>
      </c>
      <c r="D79" s="37">
        <f t="shared" si="1"/>
        <v>20</v>
      </c>
      <c r="E79" s="42" t="str">
        <f t="shared" si="2"/>
        <v/>
      </c>
      <c r="F79" s="43" t="str">
        <f t="shared" si="6"/>
        <v/>
      </c>
      <c r="G79" s="42" t="str">
        <f t="shared" si="3"/>
        <v/>
      </c>
      <c r="H79" s="44" t="str">
        <f t="shared" si="4"/>
        <v/>
      </c>
      <c r="I79" s="45" t="str">
        <f t="shared" si="7"/>
        <v/>
      </c>
      <c r="J79" s="45" t="str">
        <f t="shared" si="8"/>
        <v/>
      </c>
      <c r="K79" s="30" t="str">
        <f t="shared" si="5"/>
        <v/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x14ac:dyDescent="0.25">
      <c r="A80" s="27"/>
      <c r="B80" s="37">
        <v>47</v>
      </c>
      <c r="C80" s="41">
        <f t="shared" si="0"/>
        <v>43</v>
      </c>
      <c r="D80" s="37">
        <f t="shared" si="1"/>
        <v>20</v>
      </c>
      <c r="E80" s="50" t="str">
        <f t="shared" si="2"/>
        <v/>
      </c>
      <c r="F80" s="51" t="str">
        <f t="shared" si="6"/>
        <v/>
      </c>
      <c r="G80" s="50" t="str">
        <f t="shared" si="3"/>
        <v/>
      </c>
      <c r="H80" s="52" t="str">
        <f t="shared" si="4"/>
        <v/>
      </c>
      <c r="I80" s="45" t="str">
        <f t="shared" si="7"/>
        <v/>
      </c>
      <c r="J80" s="45" t="str">
        <f t="shared" si="8"/>
        <v/>
      </c>
      <c r="K80" s="30" t="str">
        <f t="shared" si="5"/>
        <v/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x14ac:dyDescent="0.25">
      <c r="A81" s="27"/>
      <c r="B81" s="37">
        <v>48</v>
      </c>
      <c r="C81" s="41">
        <f t="shared" si="0"/>
        <v>43</v>
      </c>
      <c r="D81" s="37">
        <f t="shared" si="1"/>
        <v>20</v>
      </c>
      <c r="E81" s="42" t="str">
        <f t="shared" si="2"/>
        <v/>
      </c>
      <c r="F81" s="43" t="str">
        <f t="shared" si="6"/>
        <v/>
      </c>
      <c r="G81" s="42" t="str">
        <f t="shared" si="3"/>
        <v/>
      </c>
      <c r="H81" s="44" t="str">
        <f t="shared" si="4"/>
        <v/>
      </c>
      <c r="I81" s="45" t="str">
        <f t="shared" si="7"/>
        <v/>
      </c>
      <c r="J81" s="45" t="str">
        <f t="shared" si="8"/>
        <v/>
      </c>
      <c r="K81" s="30" t="str">
        <f t="shared" si="5"/>
        <v/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x14ac:dyDescent="0.25">
      <c r="A82" s="27"/>
      <c r="B82" s="37">
        <v>49</v>
      </c>
      <c r="C82" s="41">
        <f t="shared" si="0"/>
        <v>43</v>
      </c>
      <c r="D82" s="37">
        <f t="shared" si="1"/>
        <v>20</v>
      </c>
      <c r="E82" s="46" t="str">
        <f t="shared" si="2"/>
        <v/>
      </c>
      <c r="F82" s="47" t="str">
        <f t="shared" si="6"/>
        <v/>
      </c>
      <c r="G82" s="46" t="str">
        <f t="shared" si="3"/>
        <v/>
      </c>
      <c r="H82" s="48" t="str">
        <f t="shared" si="4"/>
        <v/>
      </c>
      <c r="I82" s="45" t="str">
        <f t="shared" si="7"/>
        <v/>
      </c>
      <c r="J82" s="45" t="str">
        <f t="shared" si="8"/>
        <v/>
      </c>
      <c r="K82" s="30" t="str">
        <f t="shared" si="5"/>
        <v/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x14ac:dyDescent="0.25">
      <c r="A83" s="27"/>
      <c r="B83" s="37">
        <v>50</v>
      </c>
      <c r="C83" s="41">
        <f t="shared" si="0"/>
        <v>43</v>
      </c>
      <c r="D83" s="37">
        <f t="shared" si="1"/>
        <v>20</v>
      </c>
      <c r="E83" s="46" t="str">
        <f t="shared" si="2"/>
        <v/>
      </c>
      <c r="F83" s="47" t="str">
        <f t="shared" si="6"/>
        <v/>
      </c>
      <c r="G83" s="46" t="str">
        <f t="shared" si="3"/>
        <v/>
      </c>
      <c r="H83" s="48" t="str">
        <f t="shared" si="4"/>
        <v/>
      </c>
      <c r="I83" s="45" t="str">
        <f t="shared" si="7"/>
        <v/>
      </c>
      <c r="J83" s="45" t="str">
        <f t="shared" si="8"/>
        <v/>
      </c>
      <c r="K83" s="30" t="str">
        <f t="shared" si="5"/>
        <v/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x14ac:dyDescent="0.25">
      <c r="A84" s="27"/>
      <c r="B84" s="37">
        <v>51</v>
      </c>
      <c r="C84" s="41">
        <f t="shared" si="0"/>
        <v>43</v>
      </c>
      <c r="D84" s="37">
        <f t="shared" si="1"/>
        <v>20</v>
      </c>
      <c r="E84" s="46" t="str">
        <f t="shared" si="2"/>
        <v/>
      </c>
      <c r="F84" s="47" t="str">
        <f t="shared" si="6"/>
        <v/>
      </c>
      <c r="G84" s="46" t="str">
        <f t="shared" si="3"/>
        <v/>
      </c>
      <c r="H84" s="48" t="str">
        <f t="shared" si="4"/>
        <v/>
      </c>
      <c r="I84" s="45" t="str">
        <f t="shared" si="7"/>
        <v/>
      </c>
      <c r="J84" s="45" t="str">
        <f t="shared" si="8"/>
        <v/>
      </c>
      <c r="K84" s="30" t="str">
        <f t="shared" si="5"/>
        <v/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x14ac:dyDescent="0.25">
      <c r="A85" s="27"/>
      <c r="B85" s="37">
        <v>52</v>
      </c>
      <c r="C85" s="41">
        <f t="shared" si="0"/>
        <v>43</v>
      </c>
      <c r="D85" s="37">
        <f t="shared" si="1"/>
        <v>20</v>
      </c>
      <c r="E85" s="42" t="str">
        <f t="shared" si="2"/>
        <v/>
      </c>
      <c r="F85" s="43" t="str">
        <f t="shared" si="6"/>
        <v/>
      </c>
      <c r="G85" s="42" t="str">
        <f t="shared" si="3"/>
        <v/>
      </c>
      <c r="H85" s="44" t="str">
        <f t="shared" si="4"/>
        <v/>
      </c>
      <c r="I85" s="45" t="str">
        <f t="shared" si="7"/>
        <v/>
      </c>
      <c r="J85" s="45" t="str">
        <f t="shared" si="8"/>
        <v/>
      </c>
      <c r="K85" s="30" t="str">
        <f t="shared" si="5"/>
        <v/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x14ac:dyDescent="0.25">
      <c r="A86" s="27"/>
      <c r="B86" s="37">
        <v>53</v>
      </c>
      <c r="C86" s="41">
        <f t="shared" si="0"/>
        <v>43</v>
      </c>
      <c r="D86" s="37">
        <f t="shared" si="1"/>
        <v>20</v>
      </c>
      <c r="E86" s="50" t="str">
        <f t="shared" si="2"/>
        <v/>
      </c>
      <c r="F86" s="51" t="str">
        <f t="shared" si="6"/>
        <v/>
      </c>
      <c r="G86" s="50" t="str">
        <f t="shared" si="3"/>
        <v/>
      </c>
      <c r="H86" s="52" t="str">
        <f t="shared" si="4"/>
        <v/>
      </c>
      <c r="I86" s="45" t="str">
        <f t="shared" si="7"/>
        <v/>
      </c>
      <c r="J86" s="45" t="str">
        <f t="shared" si="8"/>
        <v/>
      </c>
      <c r="K86" s="30" t="str">
        <f t="shared" si="5"/>
        <v/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x14ac:dyDescent="0.25">
      <c r="A87" s="27"/>
      <c r="B87" s="37">
        <v>54</v>
      </c>
      <c r="C87" s="41">
        <f t="shared" si="0"/>
        <v>43</v>
      </c>
      <c r="D87" s="37">
        <f t="shared" si="1"/>
        <v>20</v>
      </c>
      <c r="E87" s="42" t="str">
        <f t="shared" si="2"/>
        <v/>
      </c>
      <c r="F87" s="43" t="str">
        <f t="shared" si="6"/>
        <v/>
      </c>
      <c r="G87" s="42" t="str">
        <f t="shared" si="3"/>
        <v/>
      </c>
      <c r="H87" s="44" t="str">
        <f t="shared" si="4"/>
        <v/>
      </c>
      <c r="I87" s="45" t="str">
        <f t="shared" si="7"/>
        <v/>
      </c>
      <c r="J87" s="45" t="str">
        <f t="shared" si="8"/>
        <v/>
      </c>
      <c r="K87" s="30" t="str">
        <f t="shared" si="5"/>
        <v/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x14ac:dyDescent="0.25">
      <c r="A88" s="27"/>
      <c r="B88" s="37">
        <v>55</v>
      </c>
      <c r="C88" s="41">
        <f t="shared" si="0"/>
        <v>43</v>
      </c>
      <c r="D88" s="37">
        <f t="shared" si="1"/>
        <v>20</v>
      </c>
      <c r="E88" s="46" t="str">
        <f t="shared" si="2"/>
        <v/>
      </c>
      <c r="F88" s="47" t="str">
        <f t="shared" si="6"/>
        <v/>
      </c>
      <c r="G88" s="46" t="str">
        <f t="shared" si="3"/>
        <v/>
      </c>
      <c r="H88" s="48" t="str">
        <f t="shared" si="4"/>
        <v/>
      </c>
      <c r="I88" s="45" t="str">
        <f t="shared" si="7"/>
        <v/>
      </c>
      <c r="J88" s="45" t="str">
        <f t="shared" si="8"/>
        <v/>
      </c>
      <c r="K88" s="30" t="str">
        <f t="shared" si="5"/>
        <v/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x14ac:dyDescent="0.25">
      <c r="A89" s="27"/>
      <c r="B89" s="37">
        <v>56</v>
      </c>
      <c r="C89" s="41">
        <f t="shared" si="0"/>
        <v>43</v>
      </c>
      <c r="D89" s="37">
        <f t="shared" si="1"/>
        <v>20</v>
      </c>
      <c r="E89" s="46" t="str">
        <f t="shared" si="2"/>
        <v/>
      </c>
      <c r="F89" s="47" t="str">
        <f t="shared" si="6"/>
        <v/>
      </c>
      <c r="G89" s="46" t="str">
        <f t="shared" si="3"/>
        <v/>
      </c>
      <c r="H89" s="48" t="str">
        <f t="shared" si="4"/>
        <v/>
      </c>
      <c r="I89" s="45" t="str">
        <f t="shared" si="7"/>
        <v/>
      </c>
      <c r="J89" s="45" t="str">
        <f t="shared" si="8"/>
        <v/>
      </c>
      <c r="K89" s="30" t="str">
        <f t="shared" si="5"/>
        <v/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x14ac:dyDescent="0.25">
      <c r="A90" s="27"/>
      <c r="B90" s="37">
        <v>57</v>
      </c>
      <c r="C90" s="41">
        <f t="shared" si="0"/>
        <v>43</v>
      </c>
      <c r="D90" s="37">
        <f t="shared" si="1"/>
        <v>20</v>
      </c>
      <c r="E90" s="46" t="str">
        <f t="shared" si="2"/>
        <v/>
      </c>
      <c r="F90" s="47" t="str">
        <f t="shared" si="6"/>
        <v/>
      </c>
      <c r="G90" s="46" t="str">
        <f t="shared" si="3"/>
        <v/>
      </c>
      <c r="H90" s="48" t="str">
        <f t="shared" si="4"/>
        <v/>
      </c>
      <c r="I90" s="45" t="str">
        <f t="shared" si="7"/>
        <v/>
      </c>
      <c r="J90" s="45" t="str">
        <f t="shared" si="8"/>
        <v/>
      </c>
      <c r="K90" s="30" t="str">
        <f t="shared" si="5"/>
        <v/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x14ac:dyDescent="0.25">
      <c r="A91" s="27"/>
      <c r="B91" s="37">
        <v>58</v>
      </c>
      <c r="C91" s="41">
        <f t="shared" si="0"/>
        <v>43</v>
      </c>
      <c r="D91" s="37">
        <f t="shared" si="1"/>
        <v>20</v>
      </c>
      <c r="E91" s="42" t="str">
        <f t="shared" si="2"/>
        <v/>
      </c>
      <c r="F91" s="43" t="str">
        <f t="shared" si="6"/>
        <v/>
      </c>
      <c r="G91" s="42" t="str">
        <f t="shared" si="3"/>
        <v/>
      </c>
      <c r="H91" s="44" t="str">
        <f t="shared" si="4"/>
        <v/>
      </c>
      <c r="I91" s="45" t="str">
        <f t="shared" si="7"/>
        <v/>
      </c>
      <c r="J91" s="45" t="str">
        <f t="shared" si="8"/>
        <v/>
      </c>
      <c r="K91" s="30" t="str">
        <f t="shared" si="5"/>
        <v/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x14ac:dyDescent="0.25">
      <c r="A92" s="27"/>
      <c r="B92" s="37">
        <v>59</v>
      </c>
      <c r="C92" s="41">
        <f t="shared" si="0"/>
        <v>43</v>
      </c>
      <c r="D92" s="37">
        <f t="shared" si="1"/>
        <v>20</v>
      </c>
      <c r="E92" s="50" t="str">
        <f t="shared" si="2"/>
        <v/>
      </c>
      <c r="F92" s="51" t="str">
        <f t="shared" si="6"/>
        <v/>
      </c>
      <c r="G92" s="50" t="str">
        <f t="shared" si="3"/>
        <v/>
      </c>
      <c r="H92" s="52" t="str">
        <f t="shared" si="4"/>
        <v/>
      </c>
      <c r="I92" s="45" t="str">
        <f t="shared" si="7"/>
        <v/>
      </c>
      <c r="J92" s="45" t="str">
        <f t="shared" si="8"/>
        <v/>
      </c>
      <c r="K92" s="30" t="str">
        <f t="shared" si="5"/>
        <v/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x14ac:dyDescent="0.25">
      <c r="A93" s="27"/>
      <c r="B93" s="37">
        <v>60</v>
      </c>
      <c r="C93" s="41">
        <f t="shared" si="0"/>
        <v>43</v>
      </c>
      <c r="D93" s="37">
        <f t="shared" si="1"/>
        <v>20</v>
      </c>
      <c r="E93" s="42" t="str">
        <f t="shared" si="2"/>
        <v/>
      </c>
      <c r="F93" s="43" t="str">
        <f t="shared" si="6"/>
        <v/>
      </c>
      <c r="G93" s="42" t="str">
        <f t="shared" si="3"/>
        <v/>
      </c>
      <c r="H93" s="44" t="str">
        <f t="shared" si="4"/>
        <v/>
      </c>
      <c r="I93" s="45" t="str">
        <f t="shared" si="7"/>
        <v/>
      </c>
      <c r="J93" s="45" t="str">
        <f t="shared" si="8"/>
        <v/>
      </c>
      <c r="K93" s="30" t="str">
        <f t="shared" si="5"/>
        <v/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x14ac:dyDescent="0.25">
      <c r="A94" s="27"/>
      <c r="B94" s="37">
        <v>61</v>
      </c>
      <c r="C94" s="41">
        <f t="shared" si="0"/>
        <v>43</v>
      </c>
      <c r="D94" s="37">
        <f t="shared" si="1"/>
        <v>20</v>
      </c>
      <c r="E94" s="46" t="str">
        <f t="shared" si="2"/>
        <v/>
      </c>
      <c r="F94" s="47" t="str">
        <f t="shared" si="6"/>
        <v/>
      </c>
      <c r="G94" s="46" t="str">
        <f t="shared" si="3"/>
        <v/>
      </c>
      <c r="H94" s="48" t="str">
        <f t="shared" si="4"/>
        <v/>
      </c>
      <c r="I94" s="45" t="str">
        <f t="shared" si="7"/>
        <v/>
      </c>
      <c r="J94" s="45" t="str">
        <f t="shared" si="8"/>
        <v/>
      </c>
      <c r="K94" s="30" t="str">
        <f t="shared" si="5"/>
        <v/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x14ac:dyDescent="0.25">
      <c r="A95" s="27"/>
      <c r="B95" s="37">
        <v>62</v>
      </c>
      <c r="C95" s="41">
        <f t="shared" si="0"/>
        <v>43</v>
      </c>
      <c r="D95" s="37">
        <f t="shared" si="1"/>
        <v>20</v>
      </c>
      <c r="E95" s="46" t="str">
        <f t="shared" si="2"/>
        <v/>
      </c>
      <c r="F95" s="47" t="str">
        <f t="shared" si="6"/>
        <v/>
      </c>
      <c r="G95" s="46" t="str">
        <f t="shared" si="3"/>
        <v/>
      </c>
      <c r="H95" s="48" t="str">
        <f t="shared" si="4"/>
        <v/>
      </c>
      <c r="I95" s="45" t="str">
        <f t="shared" si="7"/>
        <v/>
      </c>
      <c r="J95" s="45" t="str">
        <f t="shared" si="8"/>
        <v/>
      </c>
      <c r="K95" s="30" t="str">
        <f t="shared" si="5"/>
        <v/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x14ac:dyDescent="0.25">
      <c r="A96" s="27"/>
      <c r="B96" s="37">
        <v>63</v>
      </c>
      <c r="C96" s="41">
        <f t="shared" si="0"/>
        <v>43</v>
      </c>
      <c r="D96" s="37">
        <f t="shared" si="1"/>
        <v>20</v>
      </c>
      <c r="E96" s="46" t="str">
        <f t="shared" si="2"/>
        <v/>
      </c>
      <c r="F96" s="47" t="str">
        <f t="shared" si="6"/>
        <v/>
      </c>
      <c r="G96" s="46" t="str">
        <f t="shared" si="3"/>
        <v/>
      </c>
      <c r="H96" s="48" t="str">
        <f t="shared" si="4"/>
        <v/>
      </c>
      <c r="I96" s="45" t="str">
        <f t="shared" si="7"/>
        <v/>
      </c>
      <c r="J96" s="45" t="str">
        <f t="shared" si="8"/>
        <v/>
      </c>
      <c r="K96" s="30" t="str">
        <f t="shared" si="5"/>
        <v/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x14ac:dyDescent="0.25">
      <c r="A97" s="27"/>
      <c r="B97" s="37">
        <v>64</v>
      </c>
      <c r="C97" s="41">
        <f t="shared" ref="C97:C160" si="9">IF($Q$34=2,$D$13,($D$18-B97)*D$13/$D$18)</f>
        <v>43</v>
      </c>
      <c r="D97" s="37">
        <f t="shared" ref="D97:D160" si="10">IF(B97*$J$8&gt;$D$16*$J$8,$D$16*$J$8,B97*J$8)</f>
        <v>20</v>
      </c>
      <c r="E97" s="42" t="str">
        <f t="shared" ref="E97:E160" si="11">IF(B97&gt;$D$15,"",IF(B97*$J$8&gt;$D$16*$J$8,CONCATENATE("(",FIXED($D$16,0),")(",FIXED($J$8,2),") = "),CONCATENATE("(",FIXED(B97,0),")(",FIXED(J$8,2),") = ")))</f>
        <v/>
      </c>
      <c r="F97" s="43" t="str">
        <f t="shared" si="6"/>
        <v/>
      </c>
      <c r="G97" s="42" t="str">
        <f t="shared" ref="G97:G160" si="12">IF(B97&gt;$D$15,"",CONCATENATE("(",FIXED(F97,2),")(",FIXED($H$31,2),") = "))</f>
        <v/>
      </c>
      <c r="H97" s="44" t="str">
        <f t="shared" ref="H97:H160" si="13">IF(B97&gt;$D$15,"",F97*$H$31)</f>
        <v/>
      </c>
      <c r="I97" s="45" t="str">
        <f t="shared" si="7"/>
        <v/>
      </c>
      <c r="J97" s="45" t="str">
        <f t="shared" si="8"/>
        <v/>
      </c>
      <c r="K97" s="30" t="str">
        <f t="shared" ref="K97:K160" si="14">IF(B97&gt;$D$15,"",CONCATENATE("P(n=",B97,")"))</f>
        <v/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x14ac:dyDescent="0.25">
      <c r="A98" s="27"/>
      <c r="B98" s="37">
        <v>65</v>
      </c>
      <c r="C98" s="41">
        <f t="shared" si="9"/>
        <v>43</v>
      </c>
      <c r="D98" s="37">
        <f t="shared" si="10"/>
        <v>20</v>
      </c>
      <c r="E98" s="50" t="str">
        <f t="shared" si="11"/>
        <v/>
      </c>
      <c r="F98" s="51" t="str">
        <f t="shared" ref="F98:F161" si="15">IF(B98&gt;$D$15,"",C98*F97/D98)</f>
        <v/>
      </c>
      <c r="G98" s="50" t="str">
        <f t="shared" si="12"/>
        <v/>
      </c>
      <c r="H98" s="52" t="str">
        <f t="shared" si="13"/>
        <v/>
      </c>
      <c r="I98" s="45" t="str">
        <f t="shared" ref="I98:I161" si="16">IF(F98="","",H98*B98)</f>
        <v/>
      </c>
      <c r="J98" s="45" t="str">
        <f t="shared" si="8"/>
        <v/>
      </c>
      <c r="K98" s="30" t="str">
        <f t="shared" si="14"/>
        <v/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x14ac:dyDescent="0.25">
      <c r="A99" s="27"/>
      <c r="B99" s="37">
        <v>66</v>
      </c>
      <c r="C99" s="41">
        <f t="shared" si="9"/>
        <v>43</v>
      </c>
      <c r="D99" s="37">
        <f t="shared" si="10"/>
        <v>20</v>
      </c>
      <c r="E99" s="42" t="str">
        <f t="shared" si="11"/>
        <v/>
      </c>
      <c r="F99" s="43" t="str">
        <f t="shared" si="15"/>
        <v/>
      </c>
      <c r="G99" s="42" t="str">
        <f t="shared" si="12"/>
        <v/>
      </c>
      <c r="H99" s="44" t="str">
        <f t="shared" si="13"/>
        <v/>
      </c>
      <c r="I99" s="45" t="str">
        <f t="shared" si="16"/>
        <v/>
      </c>
      <c r="J99" s="45" t="str">
        <f t="shared" ref="J99:J162" si="17">IF(H99="","",H99+J98)</f>
        <v/>
      </c>
      <c r="K99" s="30" t="str">
        <f t="shared" si="14"/>
        <v/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x14ac:dyDescent="0.25">
      <c r="A100" s="27"/>
      <c r="B100" s="37">
        <v>67</v>
      </c>
      <c r="C100" s="41">
        <f t="shared" si="9"/>
        <v>43</v>
      </c>
      <c r="D100" s="37">
        <f t="shared" si="10"/>
        <v>20</v>
      </c>
      <c r="E100" s="46" t="str">
        <f t="shared" si="11"/>
        <v/>
      </c>
      <c r="F100" s="47" t="str">
        <f t="shared" si="15"/>
        <v/>
      </c>
      <c r="G100" s="46" t="str">
        <f t="shared" si="12"/>
        <v/>
      </c>
      <c r="H100" s="48" t="str">
        <f t="shared" si="13"/>
        <v/>
      </c>
      <c r="I100" s="45" t="str">
        <f t="shared" si="16"/>
        <v/>
      </c>
      <c r="J100" s="45" t="str">
        <f t="shared" si="17"/>
        <v/>
      </c>
      <c r="K100" s="30" t="str">
        <f t="shared" si="14"/>
        <v/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x14ac:dyDescent="0.25">
      <c r="A101" s="27"/>
      <c r="B101" s="37">
        <v>68</v>
      </c>
      <c r="C101" s="41">
        <f t="shared" si="9"/>
        <v>43</v>
      </c>
      <c r="D101" s="37">
        <f t="shared" si="10"/>
        <v>20</v>
      </c>
      <c r="E101" s="46" t="str">
        <f t="shared" si="11"/>
        <v/>
      </c>
      <c r="F101" s="47" t="str">
        <f t="shared" si="15"/>
        <v/>
      </c>
      <c r="G101" s="46" t="str">
        <f t="shared" si="12"/>
        <v/>
      </c>
      <c r="H101" s="48" t="str">
        <f t="shared" si="13"/>
        <v/>
      </c>
      <c r="I101" s="45" t="str">
        <f t="shared" si="16"/>
        <v/>
      </c>
      <c r="J101" s="45" t="str">
        <f t="shared" si="17"/>
        <v/>
      </c>
      <c r="K101" s="30" t="str">
        <f t="shared" si="14"/>
        <v/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x14ac:dyDescent="0.25">
      <c r="A102" s="27"/>
      <c r="B102" s="37">
        <v>69</v>
      </c>
      <c r="C102" s="41">
        <f t="shared" si="9"/>
        <v>43</v>
      </c>
      <c r="D102" s="37">
        <f t="shared" si="10"/>
        <v>20</v>
      </c>
      <c r="E102" s="46" t="str">
        <f t="shared" si="11"/>
        <v/>
      </c>
      <c r="F102" s="47" t="str">
        <f t="shared" si="15"/>
        <v/>
      </c>
      <c r="G102" s="46" t="str">
        <f t="shared" si="12"/>
        <v/>
      </c>
      <c r="H102" s="48" t="str">
        <f t="shared" si="13"/>
        <v/>
      </c>
      <c r="I102" s="45" t="str">
        <f t="shared" si="16"/>
        <v/>
      </c>
      <c r="J102" s="45" t="str">
        <f t="shared" si="17"/>
        <v/>
      </c>
      <c r="K102" s="30" t="str">
        <f t="shared" si="14"/>
        <v/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x14ac:dyDescent="0.25">
      <c r="A103" s="27"/>
      <c r="B103" s="37">
        <v>70</v>
      </c>
      <c r="C103" s="41">
        <f t="shared" si="9"/>
        <v>43</v>
      </c>
      <c r="D103" s="37">
        <f t="shared" si="10"/>
        <v>20</v>
      </c>
      <c r="E103" s="42" t="str">
        <f t="shared" si="11"/>
        <v/>
      </c>
      <c r="F103" s="43" t="str">
        <f t="shared" si="15"/>
        <v/>
      </c>
      <c r="G103" s="42" t="str">
        <f t="shared" si="12"/>
        <v/>
      </c>
      <c r="H103" s="44" t="str">
        <f t="shared" si="13"/>
        <v/>
      </c>
      <c r="I103" s="45" t="str">
        <f t="shared" si="16"/>
        <v/>
      </c>
      <c r="J103" s="45" t="str">
        <f t="shared" si="17"/>
        <v/>
      </c>
      <c r="K103" s="30" t="str">
        <f t="shared" si="14"/>
        <v/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x14ac:dyDescent="0.25">
      <c r="A104" s="27"/>
      <c r="B104" s="37">
        <v>71</v>
      </c>
      <c r="C104" s="41">
        <f t="shared" si="9"/>
        <v>43</v>
      </c>
      <c r="D104" s="37">
        <f t="shared" si="10"/>
        <v>20</v>
      </c>
      <c r="E104" s="50" t="str">
        <f t="shared" si="11"/>
        <v/>
      </c>
      <c r="F104" s="51" t="str">
        <f t="shared" si="15"/>
        <v/>
      </c>
      <c r="G104" s="50" t="str">
        <f t="shared" si="12"/>
        <v/>
      </c>
      <c r="H104" s="52" t="str">
        <f t="shared" si="13"/>
        <v/>
      </c>
      <c r="I104" s="45" t="str">
        <f t="shared" si="16"/>
        <v/>
      </c>
      <c r="J104" s="45" t="str">
        <f t="shared" si="17"/>
        <v/>
      </c>
      <c r="K104" s="30" t="str">
        <f t="shared" si="14"/>
        <v/>
      </c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x14ac:dyDescent="0.25">
      <c r="A105" s="27"/>
      <c r="B105" s="37">
        <v>72</v>
      </c>
      <c r="C105" s="41">
        <f t="shared" si="9"/>
        <v>43</v>
      </c>
      <c r="D105" s="37">
        <f t="shared" si="10"/>
        <v>20</v>
      </c>
      <c r="E105" s="42" t="str">
        <f t="shared" si="11"/>
        <v/>
      </c>
      <c r="F105" s="43" t="str">
        <f t="shared" si="15"/>
        <v/>
      </c>
      <c r="G105" s="42" t="str">
        <f t="shared" si="12"/>
        <v/>
      </c>
      <c r="H105" s="44" t="str">
        <f t="shared" si="13"/>
        <v/>
      </c>
      <c r="I105" s="45" t="str">
        <f t="shared" si="16"/>
        <v/>
      </c>
      <c r="J105" s="45" t="str">
        <f t="shared" si="17"/>
        <v/>
      </c>
      <c r="K105" s="30" t="str">
        <f t="shared" si="14"/>
        <v/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x14ac:dyDescent="0.25">
      <c r="A106" s="27"/>
      <c r="B106" s="37">
        <v>73</v>
      </c>
      <c r="C106" s="41">
        <f t="shared" si="9"/>
        <v>43</v>
      </c>
      <c r="D106" s="37">
        <f t="shared" si="10"/>
        <v>20</v>
      </c>
      <c r="E106" s="46" t="str">
        <f t="shared" si="11"/>
        <v/>
      </c>
      <c r="F106" s="47" t="str">
        <f t="shared" si="15"/>
        <v/>
      </c>
      <c r="G106" s="46" t="str">
        <f t="shared" si="12"/>
        <v/>
      </c>
      <c r="H106" s="48" t="str">
        <f t="shared" si="13"/>
        <v/>
      </c>
      <c r="I106" s="45" t="str">
        <f t="shared" si="16"/>
        <v/>
      </c>
      <c r="J106" s="45" t="str">
        <f t="shared" si="17"/>
        <v/>
      </c>
      <c r="K106" s="30" t="str">
        <f t="shared" si="14"/>
        <v/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x14ac:dyDescent="0.25">
      <c r="A107" s="27"/>
      <c r="B107" s="37">
        <v>74</v>
      </c>
      <c r="C107" s="41">
        <f t="shared" si="9"/>
        <v>43</v>
      </c>
      <c r="D107" s="37">
        <f t="shared" si="10"/>
        <v>20</v>
      </c>
      <c r="E107" s="46" t="str">
        <f t="shared" si="11"/>
        <v/>
      </c>
      <c r="F107" s="47" t="str">
        <f t="shared" si="15"/>
        <v/>
      </c>
      <c r="G107" s="46" t="str">
        <f t="shared" si="12"/>
        <v/>
      </c>
      <c r="H107" s="48" t="str">
        <f t="shared" si="13"/>
        <v/>
      </c>
      <c r="I107" s="45" t="str">
        <f t="shared" si="16"/>
        <v/>
      </c>
      <c r="J107" s="45" t="str">
        <f t="shared" si="17"/>
        <v/>
      </c>
      <c r="K107" s="30" t="str">
        <f t="shared" si="14"/>
        <v/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x14ac:dyDescent="0.25">
      <c r="A108" s="27"/>
      <c r="B108" s="37">
        <v>75</v>
      </c>
      <c r="C108" s="41">
        <f t="shared" si="9"/>
        <v>43</v>
      </c>
      <c r="D108" s="37">
        <f t="shared" si="10"/>
        <v>20</v>
      </c>
      <c r="E108" s="46" t="str">
        <f t="shared" si="11"/>
        <v/>
      </c>
      <c r="F108" s="47" t="str">
        <f t="shared" si="15"/>
        <v/>
      </c>
      <c r="G108" s="46" t="str">
        <f t="shared" si="12"/>
        <v/>
      </c>
      <c r="H108" s="48" t="str">
        <f t="shared" si="13"/>
        <v/>
      </c>
      <c r="I108" s="45" t="str">
        <f t="shared" si="16"/>
        <v/>
      </c>
      <c r="J108" s="45" t="str">
        <f t="shared" si="17"/>
        <v/>
      </c>
      <c r="K108" s="30" t="str">
        <f t="shared" si="14"/>
        <v/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x14ac:dyDescent="0.25">
      <c r="A109" s="27"/>
      <c r="B109" s="37">
        <v>76</v>
      </c>
      <c r="C109" s="41">
        <f t="shared" si="9"/>
        <v>43</v>
      </c>
      <c r="D109" s="37">
        <f t="shared" si="10"/>
        <v>20</v>
      </c>
      <c r="E109" s="42" t="str">
        <f t="shared" si="11"/>
        <v/>
      </c>
      <c r="F109" s="43" t="str">
        <f t="shared" si="15"/>
        <v/>
      </c>
      <c r="G109" s="42" t="str">
        <f t="shared" si="12"/>
        <v/>
      </c>
      <c r="H109" s="44" t="str">
        <f t="shared" si="13"/>
        <v/>
      </c>
      <c r="I109" s="45" t="str">
        <f t="shared" si="16"/>
        <v/>
      </c>
      <c r="J109" s="45" t="str">
        <f t="shared" si="17"/>
        <v/>
      </c>
      <c r="K109" s="30" t="str">
        <f t="shared" si="14"/>
        <v/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x14ac:dyDescent="0.25">
      <c r="A110" s="27"/>
      <c r="B110" s="37">
        <v>77</v>
      </c>
      <c r="C110" s="41">
        <f t="shared" si="9"/>
        <v>43</v>
      </c>
      <c r="D110" s="37">
        <f t="shared" si="10"/>
        <v>20</v>
      </c>
      <c r="E110" s="50" t="str">
        <f t="shared" si="11"/>
        <v/>
      </c>
      <c r="F110" s="51" t="str">
        <f t="shared" si="15"/>
        <v/>
      </c>
      <c r="G110" s="50" t="str">
        <f t="shared" si="12"/>
        <v/>
      </c>
      <c r="H110" s="52" t="str">
        <f t="shared" si="13"/>
        <v/>
      </c>
      <c r="I110" s="45" t="str">
        <f t="shared" si="16"/>
        <v/>
      </c>
      <c r="J110" s="45" t="str">
        <f t="shared" si="17"/>
        <v/>
      </c>
      <c r="K110" s="30" t="str">
        <f t="shared" si="14"/>
        <v/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x14ac:dyDescent="0.25">
      <c r="A111" s="27"/>
      <c r="B111" s="37">
        <v>78</v>
      </c>
      <c r="C111" s="41">
        <f t="shared" si="9"/>
        <v>43</v>
      </c>
      <c r="D111" s="37">
        <f t="shared" si="10"/>
        <v>20</v>
      </c>
      <c r="E111" s="42" t="str">
        <f t="shared" si="11"/>
        <v/>
      </c>
      <c r="F111" s="43" t="str">
        <f t="shared" si="15"/>
        <v/>
      </c>
      <c r="G111" s="42" t="str">
        <f t="shared" si="12"/>
        <v/>
      </c>
      <c r="H111" s="44" t="str">
        <f t="shared" si="13"/>
        <v/>
      </c>
      <c r="I111" s="45" t="str">
        <f t="shared" si="16"/>
        <v/>
      </c>
      <c r="J111" s="45" t="str">
        <f t="shared" si="17"/>
        <v/>
      </c>
      <c r="K111" s="30" t="str">
        <f t="shared" si="14"/>
        <v/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x14ac:dyDescent="0.25">
      <c r="A112" s="27"/>
      <c r="B112" s="37">
        <v>79</v>
      </c>
      <c r="C112" s="41">
        <f t="shared" si="9"/>
        <v>43</v>
      </c>
      <c r="D112" s="37">
        <f t="shared" si="10"/>
        <v>20</v>
      </c>
      <c r="E112" s="46" t="str">
        <f t="shared" si="11"/>
        <v/>
      </c>
      <c r="F112" s="47" t="str">
        <f t="shared" si="15"/>
        <v/>
      </c>
      <c r="G112" s="46" t="str">
        <f t="shared" si="12"/>
        <v/>
      </c>
      <c r="H112" s="48" t="str">
        <f t="shared" si="13"/>
        <v/>
      </c>
      <c r="I112" s="45" t="str">
        <f t="shared" si="16"/>
        <v/>
      </c>
      <c r="J112" s="45" t="str">
        <f t="shared" si="17"/>
        <v/>
      </c>
      <c r="K112" s="30" t="str">
        <f t="shared" si="14"/>
        <v/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x14ac:dyDescent="0.25">
      <c r="A113" s="27"/>
      <c r="B113" s="37">
        <v>80</v>
      </c>
      <c r="C113" s="41">
        <f t="shared" si="9"/>
        <v>43</v>
      </c>
      <c r="D113" s="37">
        <f t="shared" si="10"/>
        <v>20</v>
      </c>
      <c r="E113" s="46" t="str">
        <f t="shared" si="11"/>
        <v/>
      </c>
      <c r="F113" s="47" t="str">
        <f t="shared" si="15"/>
        <v/>
      </c>
      <c r="G113" s="46" t="str">
        <f t="shared" si="12"/>
        <v/>
      </c>
      <c r="H113" s="48" t="str">
        <f t="shared" si="13"/>
        <v/>
      </c>
      <c r="I113" s="45" t="str">
        <f t="shared" si="16"/>
        <v/>
      </c>
      <c r="J113" s="45" t="str">
        <f t="shared" si="17"/>
        <v/>
      </c>
      <c r="K113" s="30" t="str">
        <f t="shared" si="14"/>
        <v/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x14ac:dyDescent="0.25">
      <c r="A114" s="27"/>
      <c r="B114" s="37">
        <v>81</v>
      </c>
      <c r="C114" s="41">
        <f t="shared" si="9"/>
        <v>43</v>
      </c>
      <c r="D114" s="37">
        <f t="shared" si="10"/>
        <v>20</v>
      </c>
      <c r="E114" s="46" t="str">
        <f t="shared" si="11"/>
        <v/>
      </c>
      <c r="F114" s="47" t="str">
        <f t="shared" si="15"/>
        <v/>
      </c>
      <c r="G114" s="46" t="str">
        <f t="shared" si="12"/>
        <v/>
      </c>
      <c r="H114" s="48" t="str">
        <f t="shared" si="13"/>
        <v/>
      </c>
      <c r="I114" s="45" t="str">
        <f t="shared" si="16"/>
        <v/>
      </c>
      <c r="J114" s="45" t="str">
        <f t="shared" si="17"/>
        <v/>
      </c>
      <c r="K114" s="30" t="str">
        <f t="shared" si="14"/>
        <v/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x14ac:dyDescent="0.25">
      <c r="A115" s="27"/>
      <c r="B115" s="37">
        <v>82</v>
      </c>
      <c r="C115" s="41">
        <f t="shared" si="9"/>
        <v>43</v>
      </c>
      <c r="D115" s="37">
        <f t="shared" si="10"/>
        <v>20</v>
      </c>
      <c r="E115" s="42" t="str">
        <f t="shared" si="11"/>
        <v/>
      </c>
      <c r="F115" s="43" t="str">
        <f t="shared" si="15"/>
        <v/>
      </c>
      <c r="G115" s="42" t="str">
        <f t="shared" si="12"/>
        <v/>
      </c>
      <c r="H115" s="44" t="str">
        <f t="shared" si="13"/>
        <v/>
      </c>
      <c r="I115" s="45" t="str">
        <f t="shared" si="16"/>
        <v/>
      </c>
      <c r="J115" s="45" t="str">
        <f t="shared" si="17"/>
        <v/>
      </c>
      <c r="K115" s="30" t="str">
        <f t="shared" si="14"/>
        <v/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x14ac:dyDescent="0.25">
      <c r="A116" s="27"/>
      <c r="B116" s="37">
        <v>83</v>
      </c>
      <c r="C116" s="41">
        <f t="shared" si="9"/>
        <v>43</v>
      </c>
      <c r="D116" s="37">
        <f t="shared" si="10"/>
        <v>20</v>
      </c>
      <c r="E116" s="50" t="str">
        <f t="shared" si="11"/>
        <v/>
      </c>
      <c r="F116" s="51" t="str">
        <f t="shared" si="15"/>
        <v/>
      </c>
      <c r="G116" s="50" t="str">
        <f t="shared" si="12"/>
        <v/>
      </c>
      <c r="H116" s="52" t="str">
        <f t="shared" si="13"/>
        <v/>
      </c>
      <c r="I116" s="45" t="str">
        <f t="shared" si="16"/>
        <v/>
      </c>
      <c r="J116" s="45" t="str">
        <f t="shared" si="17"/>
        <v/>
      </c>
      <c r="K116" s="30" t="str">
        <f t="shared" si="14"/>
        <v/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x14ac:dyDescent="0.25">
      <c r="A117" s="27"/>
      <c r="B117" s="37">
        <v>84</v>
      </c>
      <c r="C117" s="41">
        <f t="shared" si="9"/>
        <v>43</v>
      </c>
      <c r="D117" s="37">
        <f t="shared" si="10"/>
        <v>20</v>
      </c>
      <c r="E117" s="42" t="str">
        <f t="shared" si="11"/>
        <v/>
      </c>
      <c r="F117" s="43" t="str">
        <f t="shared" si="15"/>
        <v/>
      </c>
      <c r="G117" s="42" t="str">
        <f t="shared" si="12"/>
        <v/>
      </c>
      <c r="H117" s="44" t="str">
        <f t="shared" si="13"/>
        <v/>
      </c>
      <c r="I117" s="45" t="str">
        <f t="shared" si="16"/>
        <v/>
      </c>
      <c r="J117" s="45" t="str">
        <f t="shared" si="17"/>
        <v/>
      </c>
      <c r="K117" s="30" t="str">
        <f t="shared" si="14"/>
        <v/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x14ac:dyDescent="0.25">
      <c r="A118" s="27"/>
      <c r="B118" s="37">
        <v>85</v>
      </c>
      <c r="C118" s="41">
        <f t="shared" si="9"/>
        <v>43</v>
      </c>
      <c r="D118" s="37">
        <f t="shared" si="10"/>
        <v>20</v>
      </c>
      <c r="E118" s="46" t="str">
        <f t="shared" si="11"/>
        <v/>
      </c>
      <c r="F118" s="47" t="str">
        <f t="shared" si="15"/>
        <v/>
      </c>
      <c r="G118" s="46" t="str">
        <f t="shared" si="12"/>
        <v/>
      </c>
      <c r="H118" s="48" t="str">
        <f t="shared" si="13"/>
        <v/>
      </c>
      <c r="I118" s="45" t="str">
        <f t="shared" si="16"/>
        <v/>
      </c>
      <c r="J118" s="45" t="str">
        <f t="shared" si="17"/>
        <v/>
      </c>
      <c r="K118" s="30" t="str">
        <f t="shared" si="14"/>
        <v/>
      </c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x14ac:dyDescent="0.25">
      <c r="A119" s="27"/>
      <c r="B119" s="37">
        <v>86</v>
      </c>
      <c r="C119" s="41">
        <f t="shared" si="9"/>
        <v>43</v>
      </c>
      <c r="D119" s="37">
        <f t="shared" si="10"/>
        <v>20</v>
      </c>
      <c r="E119" s="46" t="str">
        <f t="shared" si="11"/>
        <v/>
      </c>
      <c r="F119" s="47" t="str">
        <f t="shared" si="15"/>
        <v/>
      </c>
      <c r="G119" s="46" t="str">
        <f t="shared" si="12"/>
        <v/>
      </c>
      <c r="H119" s="48" t="str">
        <f t="shared" si="13"/>
        <v/>
      </c>
      <c r="I119" s="45" t="str">
        <f t="shared" si="16"/>
        <v/>
      </c>
      <c r="J119" s="45" t="str">
        <f t="shared" si="17"/>
        <v/>
      </c>
      <c r="K119" s="30" t="str">
        <f t="shared" si="14"/>
        <v/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x14ac:dyDescent="0.25">
      <c r="A120" s="27"/>
      <c r="B120" s="37">
        <v>87</v>
      </c>
      <c r="C120" s="41">
        <f t="shared" si="9"/>
        <v>43</v>
      </c>
      <c r="D120" s="37">
        <f t="shared" si="10"/>
        <v>20</v>
      </c>
      <c r="E120" s="46" t="str">
        <f t="shared" si="11"/>
        <v/>
      </c>
      <c r="F120" s="47" t="str">
        <f t="shared" si="15"/>
        <v/>
      </c>
      <c r="G120" s="46" t="str">
        <f t="shared" si="12"/>
        <v/>
      </c>
      <c r="H120" s="48" t="str">
        <f t="shared" si="13"/>
        <v/>
      </c>
      <c r="I120" s="45" t="str">
        <f t="shared" si="16"/>
        <v/>
      </c>
      <c r="J120" s="45" t="str">
        <f t="shared" si="17"/>
        <v/>
      </c>
      <c r="K120" s="30" t="str">
        <f t="shared" si="14"/>
        <v/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x14ac:dyDescent="0.25">
      <c r="A121" s="27"/>
      <c r="B121" s="37">
        <v>88</v>
      </c>
      <c r="C121" s="41">
        <f t="shared" si="9"/>
        <v>43</v>
      </c>
      <c r="D121" s="37">
        <f t="shared" si="10"/>
        <v>20</v>
      </c>
      <c r="E121" s="42" t="str">
        <f t="shared" si="11"/>
        <v/>
      </c>
      <c r="F121" s="43" t="str">
        <f t="shared" si="15"/>
        <v/>
      </c>
      <c r="G121" s="42" t="str">
        <f t="shared" si="12"/>
        <v/>
      </c>
      <c r="H121" s="44" t="str">
        <f t="shared" si="13"/>
        <v/>
      </c>
      <c r="I121" s="45" t="str">
        <f t="shared" si="16"/>
        <v/>
      </c>
      <c r="J121" s="45" t="str">
        <f t="shared" si="17"/>
        <v/>
      </c>
      <c r="K121" s="30" t="str">
        <f t="shared" si="14"/>
        <v/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x14ac:dyDescent="0.25">
      <c r="A122" s="27"/>
      <c r="B122" s="37">
        <v>89</v>
      </c>
      <c r="C122" s="41">
        <f t="shared" si="9"/>
        <v>43</v>
      </c>
      <c r="D122" s="37">
        <f t="shared" si="10"/>
        <v>20</v>
      </c>
      <c r="E122" s="50" t="str">
        <f t="shared" si="11"/>
        <v/>
      </c>
      <c r="F122" s="51" t="str">
        <f t="shared" si="15"/>
        <v/>
      </c>
      <c r="G122" s="50" t="str">
        <f t="shared" si="12"/>
        <v/>
      </c>
      <c r="H122" s="52" t="str">
        <f t="shared" si="13"/>
        <v/>
      </c>
      <c r="I122" s="45" t="str">
        <f t="shared" si="16"/>
        <v/>
      </c>
      <c r="J122" s="45" t="str">
        <f t="shared" si="17"/>
        <v/>
      </c>
      <c r="K122" s="30" t="str">
        <f t="shared" si="14"/>
        <v/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x14ac:dyDescent="0.25">
      <c r="A123" s="27"/>
      <c r="B123" s="37">
        <v>90</v>
      </c>
      <c r="C123" s="41">
        <f t="shared" si="9"/>
        <v>43</v>
      </c>
      <c r="D123" s="37">
        <f t="shared" si="10"/>
        <v>20</v>
      </c>
      <c r="E123" s="42" t="str">
        <f t="shared" si="11"/>
        <v/>
      </c>
      <c r="F123" s="43" t="str">
        <f t="shared" si="15"/>
        <v/>
      </c>
      <c r="G123" s="42" t="str">
        <f t="shared" si="12"/>
        <v/>
      </c>
      <c r="H123" s="44" t="str">
        <f t="shared" si="13"/>
        <v/>
      </c>
      <c r="I123" s="45" t="str">
        <f t="shared" si="16"/>
        <v/>
      </c>
      <c r="J123" s="45" t="str">
        <f t="shared" si="17"/>
        <v/>
      </c>
      <c r="K123" s="30" t="str">
        <f t="shared" si="14"/>
        <v/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x14ac:dyDescent="0.25">
      <c r="A124" s="27"/>
      <c r="B124" s="37">
        <v>91</v>
      </c>
      <c r="C124" s="41">
        <f t="shared" si="9"/>
        <v>43</v>
      </c>
      <c r="D124" s="37">
        <f t="shared" si="10"/>
        <v>20</v>
      </c>
      <c r="E124" s="46" t="str">
        <f t="shared" si="11"/>
        <v/>
      </c>
      <c r="F124" s="47" t="str">
        <f t="shared" si="15"/>
        <v/>
      </c>
      <c r="G124" s="46" t="str">
        <f t="shared" si="12"/>
        <v/>
      </c>
      <c r="H124" s="48" t="str">
        <f t="shared" si="13"/>
        <v/>
      </c>
      <c r="I124" s="45" t="str">
        <f t="shared" si="16"/>
        <v/>
      </c>
      <c r="J124" s="45" t="str">
        <f t="shared" si="17"/>
        <v/>
      </c>
      <c r="K124" s="30" t="str">
        <f t="shared" si="14"/>
        <v/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x14ac:dyDescent="0.25">
      <c r="A125" s="27"/>
      <c r="B125" s="37">
        <v>92</v>
      </c>
      <c r="C125" s="41">
        <f t="shared" si="9"/>
        <v>43</v>
      </c>
      <c r="D125" s="37">
        <f t="shared" si="10"/>
        <v>20</v>
      </c>
      <c r="E125" s="46" t="str">
        <f t="shared" si="11"/>
        <v/>
      </c>
      <c r="F125" s="47" t="str">
        <f t="shared" si="15"/>
        <v/>
      </c>
      <c r="G125" s="46" t="str">
        <f t="shared" si="12"/>
        <v/>
      </c>
      <c r="H125" s="48" t="str">
        <f t="shared" si="13"/>
        <v/>
      </c>
      <c r="I125" s="45" t="str">
        <f t="shared" si="16"/>
        <v/>
      </c>
      <c r="J125" s="45" t="str">
        <f t="shared" si="17"/>
        <v/>
      </c>
      <c r="K125" s="30" t="str">
        <f t="shared" si="14"/>
        <v/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x14ac:dyDescent="0.25">
      <c r="A126" s="27"/>
      <c r="B126" s="37">
        <v>93</v>
      </c>
      <c r="C126" s="41">
        <f t="shared" si="9"/>
        <v>43</v>
      </c>
      <c r="D126" s="37">
        <f t="shared" si="10"/>
        <v>20</v>
      </c>
      <c r="E126" s="46" t="str">
        <f t="shared" si="11"/>
        <v/>
      </c>
      <c r="F126" s="47" t="str">
        <f t="shared" si="15"/>
        <v/>
      </c>
      <c r="G126" s="46" t="str">
        <f t="shared" si="12"/>
        <v/>
      </c>
      <c r="H126" s="48" t="str">
        <f t="shared" si="13"/>
        <v/>
      </c>
      <c r="I126" s="45" t="str">
        <f t="shared" si="16"/>
        <v/>
      </c>
      <c r="J126" s="45" t="str">
        <f t="shared" si="17"/>
        <v/>
      </c>
      <c r="K126" s="30" t="str">
        <f t="shared" si="14"/>
        <v/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x14ac:dyDescent="0.25">
      <c r="A127" s="27"/>
      <c r="B127" s="37">
        <v>94</v>
      </c>
      <c r="C127" s="41">
        <f t="shared" si="9"/>
        <v>43</v>
      </c>
      <c r="D127" s="37">
        <f t="shared" si="10"/>
        <v>20</v>
      </c>
      <c r="E127" s="42" t="str">
        <f t="shared" si="11"/>
        <v/>
      </c>
      <c r="F127" s="43" t="str">
        <f t="shared" si="15"/>
        <v/>
      </c>
      <c r="G127" s="42" t="str">
        <f t="shared" si="12"/>
        <v/>
      </c>
      <c r="H127" s="44" t="str">
        <f t="shared" si="13"/>
        <v/>
      </c>
      <c r="I127" s="45" t="str">
        <f t="shared" si="16"/>
        <v/>
      </c>
      <c r="J127" s="45" t="str">
        <f t="shared" si="17"/>
        <v/>
      </c>
      <c r="K127" s="30" t="str">
        <f t="shared" si="14"/>
        <v/>
      </c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x14ac:dyDescent="0.25">
      <c r="A128" s="27"/>
      <c r="B128" s="37">
        <v>95</v>
      </c>
      <c r="C128" s="41">
        <f t="shared" si="9"/>
        <v>43</v>
      </c>
      <c r="D128" s="37">
        <f t="shared" si="10"/>
        <v>20</v>
      </c>
      <c r="E128" s="50" t="str">
        <f t="shared" si="11"/>
        <v/>
      </c>
      <c r="F128" s="51" t="str">
        <f t="shared" si="15"/>
        <v/>
      </c>
      <c r="G128" s="50" t="str">
        <f t="shared" si="12"/>
        <v/>
      </c>
      <c r="H128" s="52" t="str">
        <f t="shared" si="13"/>
        <v/>
      </c>
      <c r="I128" s="45" t="str">
        <f t="shared" si="16"/>
        <v/>
      </c>
      <c r="J128" s="45" t="str">
        <f t="shared" si="17"/>
        <v/>
      </c>
      <c r="K128" s="30" t="str">
        <f t="shared" si="14"/>
        <v/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x14ac:dyDescent="0.25">
      <c r="A129" s="27"/>
      <c r="B129" s="37">
        <v>96</v>
      </c>
      <c r="C129" s="41">
        <f t="shared" si="9"/>
        <v>43</v>
      </c>
      <c r="D129" s="37">
        <f t="shared" si="10"/>
        <v>20</v>
      </c>
      <c r="E129" s="42" t="str">
        <f t="shared" si="11"/>
        <v/>
      </c>
      <c r="F129" s="43" t="str">
        <f t="shared" si="15"/>
        <v/>
      </c>
      <c r="G129" s="42" t="str">
        <f t="shared" si="12"/>
        <v/>
      </c>
      <c r="H129" s="44" t="str">
        <f t="shared" si="13"/>
        <v/>
      </c>
      <c r="I129" s="45" t="str">
        <f t="shared" si="16"/>
        <v/>
      </c>
      <c r="J129" s="45" t="str">
        <f t="shared" si="17"/>
        <v/>
      </c>
      <c r="K129" s="30" t="str">
        <f t="shared" si="14"/>
        <v/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x14ac:dyDescent="0.25">
      <c r="A130" s="27"/>
      <c r="B130" s="37">
        <v>97</v>
      </c>
      <c r="C130" s="41">
        <f t="shared" si="9"/>
        <v>43</v>
      </c>
      <c r="D130" s="37">
        <f t="shared" si="10"/>
        <v>20</v>
      </c>
      <c r="E130" s="46" t="str">
        <f t="shared" si="11"/>
        <v/>
      </c>
      <c r="F130" s="47" t="str">
        <f t="shared" si="15"/>
        <v/>
      </c>
      <c r="G130" s="46" t="str">
        <f t="shared" si="12"/>
        <v/>
      </c>
      <c r="H130" s="48" t="str">
        <f t="shared" si="13"/>
        <v/>
      </c>
      <c r="I130" s="45" t="str">
        <f t="shared" si="16"/>
        <v/>
      </c>
      <c r="J130" s="45" t="str">
        <f t="shared" si="17"/>
        <v/>
      </c>
      <c r="K130" s="30" t="str">
        <f t="shared" si="14"/>
        <v/>
      </c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x14ac:dyDescent="0.25">
      <c r="A131" s="27"/>
      <c r="B131" s="37">
        <v>98</v>
      </c>
      <c r="C131" s="41">
        <f t="shared" si="9"/>
        <v>43</v>
      </c>
      <c r="D131" s="37">
        <f t="shared" si="10"/>
        <v>20</v>
      </c>
      <c r="E131" s="46" t="str">
        <f t="shared" si="11"/>
        <v/>
      </c>
      <c r="F131" s="47" t="str">
        <f t="shared" si="15"/>
        <v/>
      </c>
      <c r="G131" s="46" t="str">
        <f t="shared" si="12"/>
        <v/>
      </c>
      <c r="H131" s="48" t="str">
        <f t="shared" si="13"/>
        <v/>
      </c>
      <c r="I131" s="45" t="str">
        <f t="shared" si="16"/>
        <v/>
      </c>
      <c r="J131" s="45" t="str">
        <f t="shared" si="17"/>
        <v/>
      </c>
      <c r="K131" s="30" t="str">
        <f t="shared" si="14"/>
        <v/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x14ac:dyDescent="0.25">
      <c r="A132" s="27"/>
      <c r="B132" s="37">
        <v>99</v>
      </c>
      <c r="C132" s="41">
        <f t="shared" si="9"/>
        <v>43</v>
      </c>
      <c r="D132" s="37">
        <f t="shared" si="10"/>
        <v>20</v>
      </c>
      <c r="E132" s="46" t="str">
        <f t="shared" si="11"/>
        <v/>
      </c>
      <c r="F132" s="47" t="str">
        <f t="shared" si="15"/>
        <v/>
      </c>
      <c r="G132" s="46" t="str">
        <f t="shared" si="12"/>
        <v/>
      </c>
      <c r="H132" s="48" t="str">
        <f t="shared" si="13"/>
        <v/>
      </c>
      <c r="I132" s="45" t="str">
        <f t="shared" si="16"/>
        <v/>
      </c>
      <c r="J132" s="45" t="str">
        <f t="shared" si="17"/>
        <v/>
      </c>
      <c r="K132" s="30" t="str">
        <f t="shared" si="14"/>
        <v/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x14ac:dyDescent="0.25">
      <c r="A133" s="27"/>
      <c r="B133" s="37">
        <v>100</v>
      </c>
      <c r="C133" s="41">
        <f t="shared" si="9"/>
        <v>43</v>
      </c>
      <c r="D133" s="37">
        <f t="shared" si="10"/>
        <v>20</v>
      </c>
      <c r="E133" s="42" t="str">
        <f t="shared" si="11"/>
        <v/>
      </c>
      <c r="F133" s="43" t="str">
        <f t="shared" si="15"/>
        <v/>
      </c>
      <c r="G133" s="42" t="str">
        <f t="shared" si="12"/>
        <v/>
      </c>
      <c r="H133" s="44" t="str">
        <f t="shared" si="13"/>
        <v/>
      </c>
      <c r="I133" s="45" t="str">
        <f t="shared" si="16"/>
        <v/>
      </c>
      <c r="J133" s="45" t="str">
        <f t="shared" si="17"/>
        <v/>
      </c>
      <c r="K133" s="30" t="str">
        <f t="shared" si="14"/>
        <v/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x14ac:dyDescent="0.25">
      <c r="A134" s="27"/>
      <c r="B134" s="37">
        <v>101</v>
      </c>
      <c r="C134" s="41">
        <f t="shared" si="9"/>
        <v>43</v>
      </c>
      <c r="D134" s="37">
        <f t="shared" si="10"/>
        <v>20</v>
      </c>
      <c r="E134" s="50" t="str">
        <f t="shared" si="11"/>
        <v/>
      </c>
      <c r="F134" s="51" t="str">
        <f t="shared" si="15"/>
        <v/>
      </c>
      <c r="G134" s="50" t="str">
        <f t="shared" si="12"/>
        <v/>
      </c>
      <c r="H134" s="52" t="str">
        <f t="shared" si="13"/>
        <v/>
      </c>
      <c r="I134" s="45" t="str">
        <f t="shared" si="16"/>
        <v/>
      </c>
      <c r="J134" s="45" t="str">
        <f t="shared" si="17"/>
        <v/>
      </c>
      <c r="K134" s="30" t="str">
        <f t="shared" si="14"/>
        <v/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x14ac:dyDescent="0.25">
      <c r="A135" s="27"/>
      <c r="B135" s="37">
        <v>102</v>
      </c>
      <c r="C135" s="41">
        <f t="shared" si="9"/>
        <v>43</v>
      </c>
      <c r="D135" s="37">
        <f t="shared" si="10"/>
        <v>20</v>
      </c>
      <c r="E135" s="42" t="str">
        <f t="shared" si="11"/>
        <v/>
      </c>
      <c r="F135" s="43" t="str">
        <f t="shared" si="15"/>
        <v/>
      </c>
      <c r="G135" s="42" t="str">
        <f t="shared" si="12"/>
        <v/>
      </c>
      <c r="H135" s="44" t="str">
        <f t="shared" si="13"/>
        <v/>
      </c>
      <c r="I135" s="45" t="str">
        <f t="shared" si="16"/>
        <v/>
      </c>
      <c r="J135" s="45" t="str">
        <f t="shared" si="17"/>
        <v/>
      </c>
      <c r="K135" s="30" t="str">
        <f t="shared" si="14"/>
        <v/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x14ac:dyDescent="0.25">
      <c r="A136" s="27"/>
      <c r="B136" s="37">
        <v>103</v>
      </c>
      <c r="C136" s="41">
        <f t="shared" si="9"/>
        <v>43</v>
      </c>
      <c r="D136" s="37">
        <f t="shared" si="10"/>
        <v>20</v>
      </c>
      <c r="E136" s="46" t="str">
        <f t="shared" si="11"/>
        <v/>
      </c>
      <c r="F136" s="47" t="str">
        <f t="shared" si="15"/>
        <v/>
      </c>
      <c r="G136" s="46" t="str">
        <f t="shared" si="12"/>
        <v/>
      </c>
      <c r="H136" s="48" t="str">
        <f t="shared" si="13"/>
        <v/>
      </c>
      <c r="I136" s="45" t="str">
        <f t="shared" si="16"/>
        <v/>
      </c>
      <c r="J136" s="45" t="str">
        <f t="shared" si="17"/>
        <v/>
      </c>
      <c r="K136" s="30" t="str">
        <f t="shared" si="14"/>
        <v/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x14ac:dyDescent="0.25">
      <c r="A137" s="27"/>
      <c r="B137" s="37">
        <v>104</v>
      </c>
      <c r="C137" s="41">
        <f t="shared" si="9"/>
        <v>43</v>
      </c>
      <c r="D137" s="37">
        <f t="shared" si="10"/>
        <v>20</v>
      </c>
      <c r="E137" s="46" t="str">
        <f t="shared" si="11"/>
        <v/>
      </c>
      <c r="F137" s="47" t="str">
        <f t="shared" si="15"/>
        <v/>
      </c>
      <c r="G137" s="46" t="str">
        <f t="shared" si="12"/>
        <v/>
      </c>
      <c r="H137" s="48" t="str">
        <f t="shared" si="13"/>
        <v/>
      </c>
      <c r="I137" s="45" t="str">
        <f t="shared" si="16"/>
        <v/>
      </c>
      <c r="J137" s="45" t="str">
        <f t="shared" si="17"/>
        <v/>
      </c>
      <c r="K137" s="30" t="str">
        <f t="shared" si="14"/>
        <v/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x14ac:dyDescent="0.25">
      <c r="A138" s="27"/>
      <c r="B138" s="37">
        <v>105</v>
      </c>
      <c r="C138" s="41">
        <f t="shared" si="9"/>
        <v>43</v>
      </c>
      <c r="D138" s="37">
        <f t="shared" si="10"/>
        <v>20</v>
      </c>
      <c r="E138" s="46" t="str">
        <f t="shared" si="11"/>
        <v/>
      </c>
      <c r="F138" s="47" t="str">
        <f t="shared" si="15"/>
        <v/>
      </c>
      <c r="G138" s="46" t="str">
        <f t="shared" si="12"/>
        <v/>
      </c>
      <c r="H138" s="48" t="str">
        <f t="shared" si="13"/>
        <v/>
      </c>
      <c r="I138" s="45" t="str">
        <f t="shared" si="16"/>
        <v/>
      </c>
      <c r="J138" s="45" t="str">
        <f t="shared" si="17"/>
        <v/>
      </c>
      <c r="K138" s="30" t="str">
        <f t="shared" si="14"/>
        <v/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x14ac:dyDescent="0.25">
      <c r="A139" s="27"/>
      <c r="B139" s="37">
        <v>106</v>
      </c>
      <c r="C139" s="41">
        <f t="shared" si="9"/>
        <v>43</v>
      </c>
      <c r="D139" s="37">
        <f t="shared" si="10"/>
        <v>20</v>
      </c>
      <c r="E139" s="42" t="str">
        <f t="shared" si="11"/>
        <v/>
      </c>
      <c r="F139" s="43" t="str">
        <f t="shared" si="15"/>
        <v/>
      </c>
      <c r="G139" s="42" t="str">
        <f t="shared" si="12"/>
        <v/>
      </c>
      <c r="H139" s="44" t="str">
        <f t="shared" si="13"/>
        <v/>
      </c>
      <c r="I139" s="45" t="str">
        <f t="shared" si="16"/>
        <v/>
      </c>
      <c r="J139" s="45" t="str">
        <f t="shared" si="17"/>
        <v/>
      </c>
      <c r="K139" s="30" t="str">
        <f t="shared" si="14"/>
        <v/>
      </c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x14ac:dyDescent="0.25">
      <c r="A140" s="27"/>
      <c r="B140" s="37">
        <v>107</v>
      </c>
      <c r="C140" s="41">
        <f t="shared" si="9"/>
        <v>43</v>
      </c>
      <c r="D140" s="37">
        <f t="shared" si="10"/>
        <v>20</v>
      </c>
      <c r="E140" s="50" t="str">
        <f t="shared" si="11"/>
        <v/>
      </c>
      <c r="F140" s="51" t="str">
        <f t="shared" si="15"/>
        <v/>
      </c>
      <c r="G140" s="50" t="str">
        <f t="shared" si="12"/>
        <v/>
      </c>
      <c r="H140" s="52" t="str">
        <f t="shared" si="13"/>
        <v/>
      </c>
      <c r="I140" s="45" t="str">
        <f t="shared" si="16"/>
        <v/>
      </c>
      <c r="J140" s="45" t="str">
        <f t="shared" si="17"/>
        <v/>
      </c>
      <c r="K140" s="30" t="str">
        <f t="shared" si="14"/>
        <v/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x14ac:dyDescent="0.25">
      <c r="A141" s="27"/>
      <c r="B141" s="37">
        <v>108</v>
      </c>
      <c r="C141" s="41">
        <f t="shared" si="9"/>
        <v>43</v>
      </c>
      <c r="D141" s="37">
        <f t="shared" si="10"/>
        <v>20</v>
      </c>
      <c r="E141" s="42" t="str">
        <f t="shared" si="11"/>
        <v/>
      </c>
      <c r="F141" s="43" t="str">
        <f t="shared" si="15"/>
        <v/>
      </c>
      <c r="G141" s="42" t="str">
        <f t="shared" si="12"/>
        <v/>
      </c>
      <c r="H141" s="44" t="str">
        <f t="shared" si="13"/>
        <v/>
      </c>
      <c r="I141" s="45" t="str">
        <f t="shared" si="16"/>
        <v/>
      </c>
      <c r="J141" s="45" t="str">
        <f t="shared" si="17"/>
        <v/>
      </c>
      <c r="K141" s="30" t="str">
        <f t="shared" si="14"/>
        <v/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x14ac:dyDescent="0.25">
      <c r="A142" s="27"/>
      <c r="B142" s="37">
        <v>109</v>
      </c>
      <c r="C142" s="41">
        <f t="shared" si="9"/>
        <v>43</v>
      </c>
      <c r="D142" s="37">
        <f t="shared" si="10"/>
        <v>20</v>
      </c>
      <c r="E142" s="46" t="str">
        <f t="shared" si="11"/>
        <v/>
      </c>
      <c r="F142" s="47" t="str">
        <f t="shared" si="15"/>
        <v/>
      </c>
      <c r="G142" s="46" t="str">
        <f t="shared" si="12"/>
        <v/>
      </c>
      <c r="H142" s="48" t="str">
        <f t="shared" si="13"/>
        <v/>
      </c>
      <c r="I142" s="45" t="str">
        <f t="shared" si="16"/>
        <v/>
      </c>
      <c r="J142" s="45" t="str">
        <f t="shared" si="17"/>
        <v/>
      </c>
      <c r="K142" s="30" t="str">
        <f t="shared" si="14"/>
        <v/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x14ac:dyDescent="0.25">
      <c r="A143" s="27"/>
      <c r="B143" s="37">
        <v>110</v>
      </c>
      <c r="C143" s="41">
        <f t="shared" si="9"/>
        <v>43</v>
      </c>
      <c r="D143" s="37">
        <f t="shared" si="10"/>
        <v>20</v>
      </c>
      <c r="E143" s="46" t="str">
        <f t="shared" si="11"/>
        <v/>
      </c>
      <c r="F143" s="47" t="str">
        <f t="shared" si="15"/>
        <v/>
      </c>
      <c r="G143" s="46" t="str">
        <f t="shared" si="12"/>
        <v/>
      </c>
      <c r="H143" s="48" t="str">
        <f t="shared" si="13"/>
        <v/>
      </c>
      <c r="I143" s="45" t="str">
        <f t="shared" si="16"/>
        <v/>
      </c>
      <c r="J143" s="45" t="str">
        <f t="shared" si="17"/>
        <v/>
      </c>
      <c r="K143" s="30" t="str">
        <f t="shared" si="14"/>
        <v/>
      </c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x14ac:dyDescent="0.25">
      <c r="A144" s="27"/>
      <c r="B144" s="37">
        <v>111</v>
      </c>
      <c r="C144" s="41">
        <f t="shared" si="9"/>
        <v>43</v>
      </c>
      <c r="D144" s="37">
        <f t="shared" si="10"/>
        <v>20</v>
      </c>
      <c r="E144" s="46" t="str">
        <f t="shared" si="11"/>
        <v/>
      </c>
      <c r="F144" s="47" t="str">
        <f t="shared" si="15"/>
        <v/>
      </c>
      <c r="G144" s="46" t="str">
        <f t="shared" si="12"/>
        <v/>
      </c>
      <c r="H144" s="48" t="str">
        <f t="shared" si="13"/>
        <v/>
      </c>
      <c r="I144" s="45" t="str">
        <f t="shared" si="16"/>
        <v/>
      </c>
      <c r="J144" s="45" t="str">
        <f t="shared" si="17"/>
        <v/>
      </c>
      <c r="K144" s="30" t="str">
        <f t="shared" si="14"/>
        <v/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x14ac:dyDescent="0.25">
      <c r="A145" s="27"/>
      <c r="B145" s="37">
        <v>112</v>
      </c>
      <c r="C145" s="41">
        <f t="shared" si="9"/>
        <v>43</v>
      </c>
      <c r="D145" s="37">
        <f t="shared" si="10"/>
        <v>20</v>
      </c>
      <c r="E145" s="42" t="str">
        <f t="shared" si="11"/>
        <v/>
      </c>
      <c r="F145" s="43" t="str">
        <f t="shared" si="15"/>
        <v/>
      </c>
      <c r="G145" s="42" t="str">
        <f t="shared" si="12"/>
        <v/>
      </c>
      <c r="H145" s="44" t="str">
        <f t="shared" si="13"/>
        <v/>
      </c>
      <c r="I145" s="45" t="str">
        <f t="shared" si="16"/>
        <v/>
      </c>
      <c r="J145" s="45" t="str">
        <f t="shared" si="17"/>
        <v/>
      </c>
      <c r="K145" s="30" t="str">
        <f t="shared" si="14"/>
        <v/>
      </c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x14ac:dyDescent="0.25">
      <c r="A146" s="27"/>
      <c r="B146" s="37">
        <v>113</v>
      </c>
      <c r="C146" s="41">
        <f t="shared" si="9"/>
        <v>43</v>
      </c>
      <c r="D146" s="37">
        <f t="shared" si="10"/>
        <v>20</v>
      </c>
      <c r="E146" s="50" t="str">
        <f t="shared" si="11"/>
        <v/>
      </c>
      <c r="F146" s="51" t="str">
        <f t="shared" si="15"/>
        <v/>
      </c>
      <c r="G146" s="50" t="str">
        <f t="shared" si="12"/>
        <v/>
      </c>
      <c r="H146" s="52" t="str">
        <f t="shared" si="13"/>
        <v/>
      </c>
      <c r="I146" s="45" t="str">
        <f t="shared" si="16"/>
        <v/>
      </c>
      <c r="J146" s="45" t="str">
        <f t="shared" si="17"/>
        <v/>
      </c>
      <c r="K146" s="30" t="str">
        <f t="shared" si="14"/>
        <v/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x14ac:dyDescent="0.25">
      <c r="A147" s="27"/>
      <c r="B147" s="37">
        <v>114</v>
      </c>
      <c r="C147" s="41">
        <f t="shared" si="9"/>
        <v>43</v>
      </c>
      <c r="D147" s="37">
        <f t="shared" si="10"/>
        <v>20</v>
      </c>
      <c r="E147" s="42" t="str">
        <f t="shared" si="11"/>
        <v/>
      </c>
      <c r="F147" s="43" t="str">
        <f t="shared" si="15"/>
        <v/>
      </c>
      <c r="G147" s="42" t="str">
        <f t="shared" si="12"/>
        <v/>
      </c>
      <c r="H147" s="44" t="str">
        <f t="shared" si="13"/>
        <v/>
      </c>
      <c r="I147" s="45" t="str">
        <f t="shared" si="16"/>
        <v/>
      </c>
      <c r="J147" s="45" t="str">
        <f t="shared" si="17"/>
        <v/>
      </c>
      <c r="K147" s="30" t="str">
        <f t="shared" si="14"/>
        <v/>
      </c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x14ac:dyDescent="0.25">
      <c r="A148" s="27"/>
      <c r="B148" s="37">
        <v>115</v>
      </c>
      <c r="C148" s="41">
        <f t="shared" si="9"/>
        <v>43</v>
      </c>
      <c r="D148" s="37">
        <f t="shared" si="10"/>
        <v>20</v>
      </c>
      <c r="E148" s="46" t="str">
        <f t="shared" si="11"/>
        <v/>
      </c>
      <c r="F148" s="47" t="str">
        <f t="shared" si="15"/>
        <v/>
      </c>
      <c r="G148" s="46" t="str">
        <f t="shared" si="12"/>
        <v/>
      </c>
      <c r="H148" s="48" t="str">
        <f t="shared" si="13"/>
        <v/>
      </c>
      <c r="I148" s="45" t="str">
        <f t="shared" si="16"/>
        <v/>
      </c>
      <c r="J148" s="45" t="str">
        <f t="shared" si="17"/>
        <v/>
      </c>
      <c r="K148" s="30" t="str">
        <f t="shared" si="14"/>
        <v/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x14ac:dyDescent="0.25">
      <c r="A149" s="27"/>
      <c r="B149" s="37">
        <v>116</v>
      </c>
      <c r="C149" s="41">
        <f t="shared" si="9"/>
        <v>43</v>
      </c>
      <c r="D149" s="37">
        <f t="shared" si="10"/>
        <v>20</v>
      </c>
      <c r="E149" s="46" t="str">
        <f t="shared" si="11"/>
        <v/>
      </c>
      <c r="F149" s="47" t="str">
        <f t="shared" si="15"/>
        <v/>
      </c>
      <c r="G149" s="46" t="str">
        <f t="shared" si="12"/>
        <v/>
      </c>
      <c r="H149" s="48" t="str">
        <f t="shared" si="13"/>
        <v/>
      </c>
      <c r="I149" s="45" t="str">
        <f t="shared" si="16"/>
        <v/>
      </c>
      <c r="J149" s="45" t="str">
        <f t="shared" si="17"/>
        <v/>
      </c>
      <c r="K149" s="30" t="str">
        <f t="shared" si="14"/>
        <v/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x14ac:dyDescent="0.25">
      <c r="A150" s="27"/>
      <c r="B150" s="37">
        <v>117</v>
      </c>
      <c r="C150" s="41">
        <f t="shared" si="9"/>
        <v>43</v>
      </c>
      <c r="D150" s="37">
        <f t="shared" si="10"/>
        <v>20</v>
      </c>
      <c r="E150" s="46" t="str">
        <f t="shared" si="11"/>
        <v/>
      </c>
      <c r="F150" s="47" t="str">
        <f t="shared" si="15"/>
        <v/>
      </c>
      <c r="G150" s="46" t="str">
        <f t="shared" si="12"/>
        <v/>
      </c>
      <c r="H150" s="48" t="str">
        <f t="shared" si="13"/>
        <v/>
      </c>
      <c r="I150" s="45" t="str">
        <f t="shared" si="16"/>
        <v/>
      </c>
      <c r="J150" s="45" t="str">
        <f t="shared" si="17"/>
        <v/>
      </c>
      <c r="K150" s="30" t="str">
        <f t="shared" si="14"/>
        <v/>
      </c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x14ac:dyDescent="0.25">
      <c r="A151" s="27"/>
      <c r="B151" s="37">
        <v>118</v>
      </c>
      <c r="C151" s="41">
        <f t="shared" si="9"/>
        <v>43</v>
      </c>
      <c r="D151" s="37">
        <f t="shared" si="10"/>
        <v>20</v>
      </c>
      <c r="E151" s="42" t="str">
        <f t="shared" si="11"/>
        <v/>
      </c>
      <c r="F151" s="43" t="str">
        <f t="shared" si="15"/>
        <v/>
      </c>
      <c r="G151" s="42" t="str">
        <f t="shared" si="12"/>
        <v/>
      </c>
      <c r="H151" s="44" t="str">
        <f t="shared" si="13"/>
        <v/>
      </c>
      <c r="I151" s="45" t="str">
        <f t="shared" si="16"/>
        <v/>
      </c>
      <c r="J151" s="45" t="str">
        <f t="shared" si="17"/>
        <v/>
      </c>
      <c r="K151" s="30" t="str">
        <f t="shared" si="14"/>
        <v/>
      </c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x14ac:dyDescent="0.25">
      <c r="A152" s="27"/>
      <c r="B152" s="37">
        <v>119</v>
      </c>
      <c r="C152" s="41">
        <f t="shared" si="9"/>
        <v>43</v>
      </c>
      <c r="D152" s="37">
        <f t="shared" si="10"/>
        <v>20</v>
      </c>
      <c r="E152" s="50" t="str">
        <f t="shared" si="11"/>
        <v/>
      </c>
      <c r="F152" s="51" t="str">
        <f t="shared" si="15"/>
        <v/>
      </c>
      <c r="G152" s="50" t="str">
        <f t="shared" si="12"/>
        <v/>
      </c>
      <c r="H152" s="52" t="str">
        <f t="shared" si="13"/>
        <v/>
      </c>
      <c r="I152" s="45" t="str">
        <f t="shared" si="16"/>
        <v/>
      </c>
      <c r="J152" s="45" t="str">
        <f t="shared" si="17"/>
        <v/>
      </c>
      <c r="K152" s="30" t="str">
        <f t="shared" si="14"/>
        <v/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x14ac:dyDescent="0.25">
      <c r="A153" s="27"/>
      <c r="B153" s="37">
        <v>120</v>
      </c>
      <c r="C153" s="41">
        <f t="shared" si="9"/>
        <v>43</v>
      </c>
      <c r="D153" s="37">
        <f t="shared" si="10"/>
        <v>20</v>
      </c>
      <c r="E153" s="42" t="str">
        <f t="shared" si="11"/>
        <v/>
      </c>
      <c r="F153" s="43" t="str">
        <f t="shared" si="15"/>
        <v/>
      </c>
      <c r="G153" s="42" t="str">
        <f t="shared" si="12"/>
        <v/>
      </c>
      <c r="H153" s="44" t="str">
        <f t="shared" si="13"/>
        <v/>
      </c>
      <c r="I153" s="45" t="str">
        <f t="shared" si="16"/>
        <v/>
      </c>
      <c r="J153" s="45" t="str">
        <f t="shared" si="17"/>
        <v/>
      </c>
      <c r="K153" s="30" t="str">
        <f t="shared" si="14"/>
        <v/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x14ac:dyDescent="0.25">
      <c r="A154" s="27"/>
      <c r="B154" s="37">
        <v>121</v>
      </c>
      <c r="C154" s="41">
        <f t="shared" si="9"/>
        <v>43</v>
      </c>
      <c r="D154" s="37">
        <f t="shared" si="10"/>
        <v>20</v>
      </c>
      <c r="E154" s="46" t="str">
        <f t="shared" si="11"/>
        <v/>
      </c>
      <c r="F154" s="47" t="str">
        <f t="shared" si="15"/>
        <v/>
      </c>
      <c r="G154" s="46" t="str">
        <f t="shared" si="12"/>
        <v/>
      </c>
      <c r="H154" s="48" t="str">
        <f t="shared" si="13"/>
        <v/>
      </c>
      <c r="I154" s="45" t="str">
        <f t="shared" si="16"/>
        <v/>
      </c>
      <c r="J154" s="45" t="str">
        <f t="shared" si="17"/>
        <v/>
      </c>
      <c r="K154" s="30" t="str">
        <f t="shared" si="14"/>
        <v/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x14ac:dyDescent="0.25">
      <c r="A155" s="27"/>
      <c r="B155" s="37">
        <v>122</v>
      </c>
      <c r="C155" s="41">
        <f t="shared" si="9"/>
        <v>43</v>
      </c>
      <c r="D155" s="37">
        <f t="shared" si="10"/>
        <v>20</v>
      </c>
      <c r="E155" s="46" t="str">
        <f t="shared" si="11"/>
        <v/>
      </c>
      <c r="F155" s="47" t="str">
        <f t="shared" si="15"/>
        <v/>
      </c>
      <c r="G155" s="46" t="str">
        <f t="shared" si="12"/>
        <v/>
      </c>
      <c r="H155" s="48" t="str">
        <f t="shared" si="13"/>
        <v/>
      </c>
      <c r="I155" s="45" t="str">
        <f t="shared" si="16"/>
        <v/>
      </c>
      <c r="J155" s="45" t="str">
        <f t="shared" si="17"/>
        <v/>
      </c>
      <c r="K155" s="30" t="str">
        <f t="shared" si="14"/>
        <v/>
      </c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x14ac:dyDescent="0.25">
      <c r="A156" s="27"/>
      <c r="B156" s="37">
        <v>123</v>
      </c>
      <c r="C156" s="41">
        <f t="shared" si="9"/>
        <v>43</v>
      </c>
      <c r="D156" s="37">
        <f t="shared" si="10"/>
        <v>20</v>
      </c>
      <c r="E156" s="46" t="str">
        <f t="shared" si="11"/>
        <v/>
      </c>
      <c r="F156" s="47" t="str">
        <f t="shared" si="15"/>
        <v/>
      </c>
      <c r="G156" s="46" t="str">
        <f t="shared" si="12"/>
        <v/>
      </c>
      <c r="H156" s="48" t="str">
        <f t="shared" si="13"/>
        <v/>
      </c>
      <c r="I156" s="45" t="str">
        <f t="shared" si="16"/>
        <v/>
      </c>
      <c r="J156" s="45" t="str">
        <f t="shared" si="17"/>
        <v/>
      </c>
      <c r="K156" s="30" t="str">
        <f t="shared" si="14"/>
        <v/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x14ac:dyDescent="0.25">
      <c r="A157" s="27"/>
      <c r="B157" s="37">
        <v>124</v>
      </c>
      <c r="C157" s="41">
        <f t="shared" si="9"/>
        <v>43</v>
      </c>
      <c r="D157" s="37">
        <f t="shared" si="10"/>
        <v>20</v>
      </c>
      <c r="E157" s="42" t="str">
        <f t="shared" si="11"/>
        <v/>
      </c>
      <c r="F157" s="43" t="str">
        <f t="shared" si="15"/>
        <v/>
      </c>
      <c r="G157" s="42" t="str">
        <f t="shared" si="12"/>
        <v/>
      </c>
      <c r="H157" s="44" t="str">
        <f t="shared" si="13"/>
        <v/>
      </c>
      <c r="I157" s="45" t="str">
        <f t="shared" si="16"/>
        <v/>
      </c>
      <c r="J157" s="45" t="str">
        <f t="shared" si="17"/>
        <v/>
      </c>
      <c r="K157" s="30" t="str">
        <f t="shared" si="14"/>
        <v/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x14ac:dyDescent="0.25">
      <c r="A158" s="27"/>
      <c r="B158" s="37">
        <v>125</v>
      </c>
      <c r="C158" s="41">
        <f t="shared" si="9"/>
        <v>43</v>
      </c>
      <c r="D158" s="37">
        <f t="shared" si="10"/>
        <v>20</v>
      </c>
      <c r="E158" s="50" t="str">
        <f t="shared" si="11"/>
        <v/>
      </c>
      <c r="F158" s="51" t="str">
        <f t="shared" si="15"/>
        <v/>
      </c>
      <c r="G158" s="50" t="str">
        <f t="shared" si="12"/>
        <v/>
      </c>
      <c r="H158" s="52" t="str">
        <f t="shared" si="13"/>
        <v/>
      </c>
      <c r="I158" s="45" t="str">
        <f t="shared" si="16"/>
        <v/>
      </c>
      <c r="J158" s="45" t="str">
        <f t="shared" si="17"/>
        <v/>
      </c>
      <c r="K158" s="30" t="str">
        <f t="shared" si="14"/>
        <v/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x14ac:dyDescent="0.25">
      <c r="A159" s="27"/>
      <c r="B159" s="37">
        <v>126</v>
      </c>
      <c r="C159" s="41">
        <f t="shared" si="9"/>
        <v>43</v>
      </c>
      <c r="D159" s="37">
        <f t="shared" si="10"/>
        <v>20</v>
      </c>
      <c r="E159" s="42" t="str">
        <f t="shared" si="11"/>
        <v/>
      </c>
      <c r="F159" s="43" t="str">
        <f t="shared" si="15"/>
        <v/>
      </c>
      <c r="G159" s="42" t="str">
        <f t="shared" si="12"/>
        <v/>
      </c>
      <c r="H159" s="44" t="str">
        <f t="shared" si="13"/>
        <v/>
      </c>
      <c r="I159" s="45" t="str">
        <f t="shared" si="16"/>
        <v/>
      </c>
      <c r="J159" s="45" t="str">
        <f t="shared" si="17"/>
        <v/>
      </c>
      <c r="K159" s="30" t="str">
        <f t="shared" si="14"/>
        <v/>
      </c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x14ac:dyDescent="0.25">
      <c r="A160" s="27"/>
      <c r="B160" s="37">
        <v>127</v>
      </c>
      <c r="C160" s="41">
        <f t="shared" si="9"/>
        <v>43</v>
      </c>
      <c r="D160" s="37">
        <f t="shared" si="10"/>
        <v>20</v>
      </c>
      <c r="E160" s="46" t="str">
        <f t="shared" si="11"/>
        <v/>
      </c>
      <c r="F160" s="47" t="str">
        <f t="shared" si="15"/>
        <v/>
      </c>
      <c r="G160" s="46" t="str">
        <f t="shared" si="12"/>
        <v/>
      </c>
      <c r="H160" s="48" t="str">
        <f t="shared" si="13"/>
        <v/>
      </c>
      <c r="I160" s="45" t="str">
        <f t="shared" si="16"/>
        <v/>
      </c>
      <c r="J160" s="45" t="str">
        <f t="shared" si="17"/>
        <v/>
      </c>
      <c r="K160" s="30" t="str">
        <f t="shared" si="14"/>
        <v/>
      </c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x14ac:dyDescent="0.25">
      <c r="A161" s="27"/>
      <c r="B161" s="37">
        <v>128</v>
      </c>
      <c r="C161" s="41">
        <f t="shared" ref="C161:C224" si="18">IF($Q$34=2,$D$13,($D$18-B161)*D$13/$D$18)</f>
        <v>43</v>
      </c>
      <c r="D161" s="37">
        <f t="shared" ref="D161:D224" si="19">IF(B161*$J$8&gt;$D$16*$J$8,$D$16*$J$8,B161*J$8)</f>
        <v>20</v>
      </c>
      <c r="E161" s="46" t="str">
        <f t="shared" ref="E161:E224" si="20">IF(B161&gt;$D$15,"",IF(B161*$J$8&gt;$D$16*$J$8,CONCATENATE("(",FIXED($D$16,0),")(",FIXED($J$8,2),") = "),CONCATENATE("(",FIXED(B161,0),")(",FIXED(J$8,2),") = ")))</f>
        <v/>
      </c>
      <c r="F161" s="47" t="str">
        <f t="shared" si="15"/>
        <v/>
      </c>
      <c r="G161" s="46" t="str">
        <f t="shared" ref="G161:G224" si="21">IF(B161&gt;$D$15,"",CONCATENATE("(",FIXED(F161,2),")(",FIXED($H$31,2),") = "))</f>
        <v/>
      </c>
      <c r="H161" s="48" t="str">
        <f t="shared" ref="H161:H224" si="22">IF(B161&gt;$D$15,"",F161*$H$31)</f>
        <v/>
      </c>
      <c r="I161" s="45" t="str">
        <f t="shared" si="16"/>
        <v/>
      </c>
      <c r="J161" s="45" t="str">
        <f t="shared" si="17"/>
        <v/>
      </c>
      <c r="K161" s="30" t="str">
        <f t="shared" ref="K161:K224" si="23">IF(B161&gt;$D$15,"",CONCATENATE("P(n=",B161,")"))</f>
        <v/>
      </c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x14ac:dyDescent="0.25">
      <c r="A162" s="27"/>
      <c r="B162" s="37">
        <v>129</v>
      </c>
      <c r="C162" s="41">
        <f t="shared" si="18"/>
        <v>43</v>
      </c>
      <c r="D162" s="37">
        <f t="shared" si="19"/>
        <v>20</v>
      </c>
      <c r="E162" s="46" t="str">
        <f t="shared" si="20"/>
        <v/>
      </c>
      <c r="F162" s="47" t="str">
        <f t="shared" ref="F162:F225" si="24">IF(B162&gt;$D$15,"",C162*F161/D162)</f>
        <v/>
      </c>
      <c r="G162" s="46" t="str">
        <f t="shared" si="21"/>
        <v/>
      </c>
      <c r="H162" s="48" t="str">
        <f t="shared" si="22"/>
        <v/>
      </c>
      <c r="I162" s="45" t="str">
        <f t="shared" ref="I162:I225" si="25">IF(F162="","",H162*B162)</f>
        <v/>
      </c>
      <c r="J162" s="45" t="str">
        <f t="shared" si="17"/>
        <v/>
      </c>
      <c r="K162" s="30" t="str">
        <f t="shared" si="23"/>
        <v/>
      </c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x14ac:dyDescent="0.25">
      <c r="A163" s="27"/>
      <c r="B163" s="37">
        <v>130</v>
      </c>
      <c r="C163" s="41">
        <f t="shared" si="18"/>
        <v>43</v>
      </c>
      <c r="D163" s="37">
        <f t="shared" si="19"/>
        <v>20</v>
      </c>
      <c r="E163" s="42" t="str">
        <f t="shared" si="20"/>
        <v/>
      </c>
      <c r="F163" s="43" t="str">
        <f t="shared" si="24"/>
        <v/>
      </c>
      <c r="G163" s="42" t="str">
        <f t="shared" si="21"/>
        <v/>
      </c>
      <c r="H163" s="44" t="str">
        <f t="shared" si="22"/>
        <v/>
      </c>
      <c r="I163" s="45" t="str">
        <f t="shared" si="25"/>
        <v/>
      </c>
      <c r="J163" s="45" t="str">
        <f t="shared" ref="J163:J226" si="26">IF(H163="","",H163+J162)</f>
        <v/>
      </c>
      <c r="K163" s="30" t="str">
        <f t="shared" si="23"/>
        <v/>
      </c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x14ac:dyDescent="0.25">
      <c r="A164" s="27"/>
      <c r="B164" s="37">
        <v>131</v>
      </c>
      <c r="C164" s="41">
        <f t="shared" si="18"/>
        <v>43</v>
      </c>
      <c r="D164" s="37">
        <f t="shared" si="19"/>
        <v>20</v>
      </c>
      <c r="E164" s="50" t="str">
        <f t="shared" si="20"/>
        <v/>
      </c>
      <c r="F164" s="51" t="str">
        <f t="shared" si="24"/>
        <v/>
      </c>
      <c r="G164" s="50" t="str">
        <f t="shared" si="21"/>
        <v/>
      </c>
      <c r="H164" s="52" t="str">
        <f t="shared" si="22"/>
        <v/>
      </c>
      <c r="I164" s="45" t="str">
        <f t="shared" si="25"/>
        <v/>
      </c>
      <c r="J164" s="45" t="str">
        <f t="shared" si="26"/>
        <v/>
      </c>
      <c r="K164" s="30" t="str">
        <f t="shared" si="23"/>
        <v/>
      </c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x14ac:dyDescent="0.25">
      <c r="A165" s="27"/>
      <c r="B165" s="37">
        <v>132</v>
      </c>
      <c r="C165" s="41">
        <f t="shared" si="18"/>
        <v>43</v>
      </c>
      <c r="D165" s="37">
        <f t="shared" si="19"/>
        <v>20</v>
      </c>
      <c r="E165" s="42" t="str">
        <f t="shared" si="20"/>
        <v/>
      </c>
      <c r="F165" s="43" t="str">
        <f t="shared" si="24"/>
        <v/>
      </c>
      <c r="G165" s="42" t="str">
        <f t="shared" si="21"/>
        <v/>
      </c>
      <c r="H165" s="44" t="str">
        <f t="shared" si="22"/>
        <v/>
      </c>
      <c r="I165" s="45" t="str">
        <f t="shared" si="25"/>
        <v/>
      </c>
      <c r="J165" s="45" t="str">
        <f t="shared" si="26"/>
        <v/>
      </c>
      <c r="K165" s="30" t="str">
        <f t="shared" si="23"/>
        <v/>
      </c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x14ac:dyDescent="0.25">
      <c r="A166" s="27"/>
      <c r="B166" s="37">
        <v>133</v>
      </c>
      <c r="C166" s="41">
        <f t="shared" si="18"/>
        <v>43</v>
      </c>
      <c r="D166" s="37">
        <f t="shared" si="19"/>
        <v>20</v>
      </c>
      <c r="E166" s="46" t="str">
        <f t="shared" si="20"/>
        <v/>
      </c>
      <c r="F166" s="47" t="str">
        <f t="shared" si="24"/>
        <v/>
      </c>
      <c r="G166" s="46" t="str">
        <f t="shared" si="21"/>
        <v/>
      </c>
      <c r="H166" s="48" t="str">
        <f t="shared" si="22"/>
        <v/>
      </c>
      <c r="I166" s="45" t="str">
        <f t="shared" si="25"/>
        <v/>
      </c>
      <c r="J166" s="45" t="str">
        <f t="shared" si="26"/>
        <v/>
      </c>
      <c r="K166" s="30" t="str">
        <f t="shared" si="23"/>
        <v/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x14ac:dyDescent="0.25">
      <c r="A167" s="27"/>
      <c r="B167" s="37">
        <v>134</v>
      </c>
      <c r="C167" s="41">
        <f t="shared" si="18"/>
        <v>43</v>
      </c>
      <c r="D167" s="37">
        <f t="shared" si="19"/>
        <v>20</v>
      </c>
      <c r="E167" s="46" t="str">
        <f t="shared" si="20"/>
        <v/>
      </c>
      <c r="F167" s="47" t="str">
        <f t="shared" si="24"/>
        <v/>
      </c>
      <c r="G167" s="46" t="str">
        <f t="shared" si="21"/>
        <v/>
      </c>
      <c r="H167" s="48" t="str">
        <f t="shared" si="22"/>
        <v/>
      </c>
      <c r="I167" s="45" t="str">
        <f t="shared" si="25"/>
        <v/>
      </c>
      <c r="J167" s="45" t="str">
        <f t="shared" si="26"/>
        <v/>
      </c>
      <c r="K167" s="30" t="str">
        <f t="shared" si="23"/>
        <v/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x14ac:dyDescent="0.25">
      <c r="A168" s="27"/>
      <c r="B168" s="37">
        <v>135</v>
      </c>
      <c r="C168" s="41">
        <f t="shared" si="18"/>
        <v>43</v>
      </c>
      <c r="D168" s="37">
        <f t="shared" si="19"/>
        <v>20</v>
      </c>
      <c r="E168" s="46" t="str">
        <f t="shared" si="20"/>
        <v/>
      </c>
      <c r="F168" s="47" t="str">
        <f t="shared" si="24"/>
        <v/>
      </c>
      <c r="G168" s="46" t="str">
        <f t="shared" si="21"/>
        <v/>
      </c>
      <c r="H168" s="48" t="str">
        <f t="shared" si="22"/>
        <v/>
      </c>
      <c r="I168" s="45" t="str">
        <f t="shared" si="25"/>
        <v/>
      </c>
      <c r="J168" s="45" t="str">
        <f t="shared" si="26"/>
        <v/>
      </c>
      <c r="K168" s="30" t="str">
        <f t="shared" si="23"/>
        <v/>
      </c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x14ac:dyDescent="0.25">
      <c r="A169" s="27"/>
      <c r="B169" s="37">
        <v>136</v>
      </c>
      <c r="C169" s="41">
        <f t="shared" si="18"/>
        <v>43</v>
      </c>
      <c r="D169" s="37">
        <f t="shared" si="19"/>
        <v>20</v>
      </c>
      <c r="E169" s="42" t="str">
        <f t="shared" si="20"/>
        <v/>
      </c>
      <c r="F169" s="43" t="str">
        <f t="shared" si="24"/>
        <v/>
      </c>
      <c r="G169" s="42" t="str">
        <f t="shared" si="21"/>
        <v/>
      </c>
      <c r="H169" s="44" t="str">
        <f t="shared" si="22"/>
        <v/>
      </c>
      <c r="I169" s="45" t="str">
        <f t="shared" si="25"/>
        <v/>
      </c>
      <c r="J169" s="45" t="str">
        <f t="shared" si="26"/>
        <v/>
      </c>
      <c r="K169" s="30" t="str">
        <f t="shared" si="23"/>
        <v/>
      </c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x14ac:dyDescent="0.25">
      <c r="A170" s="27"/>
      <c r="B170" s="37">
        <v>137</v>
      </c>
      <c r="C170" s="41">
        <f t="shared" si="18"/>
        <v>43</v>
      </c>
      <c r="D170" s="37">
        <f t="shared" si="19"/>
        <v>20</v>
      </c>
      <c r="E170" s="50" t="str">
        <f t="shared" si="20"/>
        <v/>
      </c>
      <c r="F170" s="51" t="str">
        <f t="shared" si="24"/>
        <v/>
      </c>
      <c r="G170" s="50" t="str">
        <f t="shared" si="21"/>
        <v/>
      </c>
      <c r="H170" s="52" t="str">
        <f t="shared" si="22"/>
        <v/>
      </c>
      <c r="I170" s="45" t="str">
        <f t="shared" si="25"/>
        <v/>
      </c>
      <c r="J170" s="45" t="str">
        <f t="shared" si="26"/>
        <v/>
      </c>
      <c r="K170" s="30" t="str">
        <f t="shared" si="23"/>
        <v/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x14ac:dyDescent="0.25">
      <c r="A171" s="27"/>
      <c r="B171" s="37">
        <v>138</v>
      </c>
      <c r="C171" s="41">
        <f t="shared" si="18"/>
        <v>43</v>
      </c>
      <c r="D171" s="37">
        <f t="shared" si="19"/>
        <v>20</v>
      </c>
      <c r="E171" s="42" t="str">
        <f t="shared" si="20"/>
        <v/>
      </c>
      <c r="F171" s="43" t="str">
        <f t="shared" si="24"/>
        <v/>
      </c>
      <c r="G171" s="42" t="str">
        <f t="shared" si="21"/>
        <v/>
      </c>
      <c r="H171" s="44" t="str">
        <f t="shared" si="22"/>
        <v/>
      </c>
      <c r="I171" s="45" t="str">
        <f t="shared" si="25"/>
        <v/>
      </c>
      <c r="J171" s="45" t="str">
        <f t="shared" si="26"/>
        <v/>
      </c>
      <c r="K171" s="30" t="str">
        <f t="shared" si="23"/>
        <v/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x14ac:dyDescent="0.25">
      <c r="A172" s="27"/>
      <c r="B172" s="37">
        <v>139</v>
      </c>
      <c r="C172" s="41">
        <f t="shared" si="18"/>
        <v>43</v>
      </c>
      <c r="D172" s="37">
        <f t="shared" si="19"/>
        <v>20</v>
      </c>
      <c r="E172" s="46" t="str">
        <f t="shared" si="20"/>
        <v/>
      </c>
      <c r="F172" s="47" t="str">
        <f t="shared" si="24"/>
        <v/>
      </c>
      <c r="G172" s="46" t="str">
        <f t="shared" si="21"/>
        <v/>
      </c>
      <c r="H172" s="48" t="str">
        <f t="shared" si="22"/>
        <v/>
      </c>
      <c r="I172" s="45" t="str">
        <f t="shared" si="25"/>
        <v/>
      </c>
      <c r="J172" s="45" t="str">
        <f t="shared" si="26"/>
        <v/>
      </c>
      <c r="K172" s="30" t="str">
        <f t="shared" si="23"/>
        <v/>
      </c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x14ac:dyDescent="0.25">
      <c r="A173" s="27"/>
      <c r="B173" s="37">
        <v>140</v>
      </c>
      <c r="C173" s="41">
        <f t="shared" si="18"/>
        <v>43</v>
      </c>
      <c r="D173" s="37">
        <f t="shared" si="19"/>
        <v>20</v>
      </c>
      <c r="E173" s="46" t="str">
        <f t="shared" si="20"/>
        <v/>
      </c>
      <c r="F173" s="47" t="str">
        <f t="shared" si="24"/>
        <v/>
      </c>
      <c r="G173" s="46" t="str">
        <f t="shared" si="21"/>
        <v/>
      </c>
      <c r="H173" s="48" t="str">
        <f t="shared" si="22"/>
        <v/>
      </c>
      <c r="I173" s="45" t="str">
        <f t="shared" si="25"/>
        <v/>
      </c>
      <c r="J173" s="45" t="str">
        <f t="shared" si="26"/>
        <v/>
      </c>
      <c r="K173" s="30" t="str">
        <f t="shared" si="23"/>
        <v/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x14ac:dyDescent="0.25">
      <c r="A174" s="27"/>
      <c r="B174" s="37">
        <v>141</v>
      </c>
      <c r="C174" s="41">
        <f t="shared" si="18"/>
        <v>43</v>
      </c>
      <c r="D174" s="37">
        <f t="shared" si="19"/>
        <v>20</v>
      </c>
      <c r="E174" s="46" t="str">
        <f t="shared" si="20"/>
        <v/>
      </c>
      <c r="F174" s="47" t="str">
        <f t="shared" si="24"/>
        <v/>
      </c>
      <c r="G174" s="46" t="str">
        <f t="shared" si="21"/>
        <v/>
      </c>
      <c r="H174" s="48" t="str">
        <f t="shared" si="22"/>
        <v/>
      </c>
      <c r="I174" s="45" t="str">
        <f t="shared" si="25"/>
        <v/>
      </c>
      <c r="J174" s="45" t="str">
        <f t="shared" si="26"/>
        <v/>
      </c>
      <c r="K174" s="30" t="str">
        <f t="shared" si="23"/>
        <v/>
      </c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x14ac:dyDescent="0.25">
      <c r="A175" s="27"/>
      <c r="B175" s="37">
        <v>142</v>
      </c>
      <c r="C175" s="41">
        <f t="shared" si="18"/>
        <v>43</v>
      </c>
      <c r="D175" s="37">
        <f t="shared" si="19"/>
        <v>20</v>
      </c>
      <c r="E175" s="42" t="str">
        <f t="shared" si="20"/>
        <v/>
      </c>
      <c r="F175" s="43" t="str">
        <f t="shared" si="24"/>
        <v/>
      </c>
      <c r="G175" s="42" t="str">
        <f t="shared" si="21"/>
        <v/>
      </c>
      <c r="H175" s="44" t="str">
        <f t="shared" si="22"/>
        <v/>
      </c>
      <c r="I175" s="45" t="str">
        <f t="shared" si="25"/>
        <v/>
      </c>
      <c r="J175" s="45" t="str">
        <f t="shared" si="26"/>
        <v/>
      </c>
      <c r="K175" s="30" t="str">
        <f t="shared" si="23"/>
        <v/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x14ac:dyDescent="0.25">
      <c r="A176" s="27"/>
      <c r="B176" s="37">
        <v>143</v>
      </c>
      <c r="C176" s="41">
        <f t="shared" si="18"/>
        <v>43</v>
      </c>
      <c r="D176" s="37">
        <f t="shared" si="19"/>
        <v>20</v>
      </c>
      <c r="E176" s="50" t="str">
        <f t="shared" si="20"/>
        <v/>
      </c>
      <c r="F176" s="51" t="str">
        <f t="shared" si="24"/>
        <v/>
      </c>
      <c r="G176" s="50" t="str">
        <f t="shared" si="21"/>
        <v/>
      </c>
      <c r="H176" s="52" t="str">
        <f t="shared" si="22"/>
        <v/>
      </c>
      <c r="I176" s="45" t="str">
        <f t="shared" si="25"/>
        <v/>
      </c>
      <c r="J176" s="45" t="str">
        <f t="shared" si="26"/>
        <v/>
      </c>
      <c r="K176" s="30" t="str">
        <f t="shared" si="23"/>
        <v/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x14ac:dyDescent="0.25">
      <c r="A177" s="27"/>
      <c r="B177" s="37">
        <v>144</v>
      </c>
      <c r="C177" s="41">
        <f t="shared" si="18"/>
        <v>43</v>
      </c>
      <c r="D177" s="37">
        <f t="shared" si="19"/>
        <v>20</v>
      </c>
      <c r="E177" s="42" t="str">
        <f t="shared" si="20"/>
        <v/>
      </c>
      <c r="F177" s="43" t="str">
        <f t="shared" si="24"/>
        <v/>
      </c>
      <c r="G177" s="42" t="str">
        <f t="shared" si="21"/>
        <v/>
      </c>
      <c r="H177" s="44" t="str">
        <f t="shared" si="22"/>
        <v/>
      </c>
      <c r="I177" s="45" t="str">
        <f t="shared" si="25"/>
        <v/>
      </c>
      <c r="J177" s="45" t="str">
        <f t="shared" si="26"/>
        <v/>
      </c>
      <c r="K177" s="30" t="str">
        <f t="shared" si="23"/>
        <v/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x14ac:dyDescent="0.25">
      <c r="A178" s="27"/>
      <c r="B178" s="37">
        <v>145</v>
      </c>
      <c r="C178" s="41">
        <f t="shared" si="18"/>
        <v>43</v>
      </c>
      <c r="D178" s="37">
        <f t="shared" si="19"/>
        <v>20</v>
      </c>
      <c r="E178" s="46" t="str">
        <f t="shared" si="20"/>
        <v/>
      </c>
      <c r="F178" s="47" t="str">
        <f t="shared" si="24"/>
        <v/>
      </c>
      <c r="G178" s="46" t="str">
        <f t="shared" si="21"/>
        <v/>
      </c>
      <c r="H178" s="48" t="str">
        <f t="shared" si="22"/>
        <v/>
      </c>
      <c r="I178" s="45" t="str">
        <f t="shared" si="25"/>
        <v/>
      </c>
      <c r="J178" s="45" t="str">
        <f t="shared" si="26"/>
        <v/>
      </c>
      <c r="K178" s="30" t="str">
        <f t="shared" si="23"/>
        <v/>
      </c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x14ac:dyDescent="0.25">
      <c r="A179" s="27"/>
      <c r="B179" s="37">
        <v>146</v>
      </c>
      <c r="C179" s="41">
        <f t="shared" si="18"/>
        <v>43</v>
      </c>
      <c r="D179" s="37">
        <f t="shared" si="19"/>
        <v>20</v>
      </c>
      <c r="E179" s="46" t="str">
        <f t="shared" si="20"/>
        <v/>
      </c>
      <c r="F179" s="47" t="str">
        <f t="shared" si="24"/>
        <v/>
      </c>
      <c r="G179" s="46" t="str">
        <f t="shared" si="21"/>
        <v/>
      </c>
      <c r="H179" s="48" t="str">
        <f t="shared" si="22"/>
        <v/>
      </c>
      <c r="I179" s="45" t="str">
        <f t="shared" si="25"/>
        <v/>
      </c>
      <c r="J179" s="45" t="str">
        <f t="shared" si="26"/>
        <v/>
      </c>
      <c r="K179" s="30" t="str">
        <f t="shared" si="23"/>
        <v/>
      </c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x14ac:dyDescent="0.25">
      <c r="A180" s="27"/>
      <c r="B180" s="37">
        <v>147</v>
      </c>
      <c r="C180" s="41">
        <f t="shared" si="18"/>
        <v>43</v>
      </c>
      <c r="D180" s="37">
        <f t="shared" si="19"/>
        <v>20</v>
      </c>
      <c r="E180" s="46" t="str">
        <f t="shared" si="20"/>
        <v/>
      </c>
      <c r="F180" s="47" t="str">
        <f t="shared" si="24"/>
        <v/>
      </c>
      <c r="G180" s="46" t="str">
        <f t="shared" si="21"/>
        <v/>
      </c>
      <c r="H180" s="48" t="str">
        <f t="shared" si="22"/>
        <v/>
      </c>
      <c r="I180" s="45" t="str">
        <f t="shared" si="25"/>
        <v/>
      </c>
      <c r="J180" s="45" t="str">
        <f t="shared" si="26"/>
        <v/>
      </c>
      <c r="K180" s="30" t="str">
        <f t="shared" si="23"/>
        <v/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x14ac:dyDescent="0.25">
      <c r="A181" s="27"/>
      <c r="B181" s="37">
        <v>148</v>
      </c>
      <c r="C181" s="41">
        <f t="shared" si="18"/>
        <v>43</v>
      </c>
      <c r="D181" s="37">
        <f t="shared" si="19"/>
        <v>20</v>
      </c>
      <c r="E181" s="42" t="str">
        <f t="shared" si="20"/>
        <v/>
      </c>
      <c r="F181" s="43" t="str">
        <f t="shared" si="24"/>
        <v/>
      </c>
      <c r="G181" s="42" t="str">
        <f t="shared" si="21"/>
        <v/>
      </c>
      <c r="H181" s="44" t="str">
        <f t="shared" si="22"/>
        <v/>
      </c>
      <c r="I181" s="45" t="str">
        <f t="shared" si="25"/>
        <v/>
      </c>
      <c r="J181" s="45" t="str">
        <f t="shared" si="26"/>
        <v/>
      </c>
      <c r="K181" s="30" t="str">
        <f t="shared" si="23"/>
        <v/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x14ac:dyDescent="0.25">
      <c r="A182" s="27"/>
      <c r="B182" s="37">
        <v>149</v>
      </c>
      <c r="C182" s="41">
        <f t="shared" si="18"/>
        <v>43</v>
      </c>
      <c r="D182" s="37">
        <f t="shared" si="19"/>
        <v>20</v>
      </c>
      <c r="E182" s="50" t="str">
        <f t="shared" si="20"/>
        <v/>
      </c>
      <c r="F182" s="51" t="str">
        <f t="shared" si="24"/>
        <v/>
      </c>
      <c r="G182" s="50" t="str">
        <f t="shared" si="21"/>
        <v/>
      </c>
      <c r="H182" s="52" t="str">
        <f t="shared" si="22"/>
        <v/>
      </c>
      <c r="I182" s="45" t="str">
        <f t="shared" si="25"/>
        <v/>
      </c>
      <c r="J182" s="45" t="str">
        <f t="shared" si="26"/>
        <v/>
      </c>
      <c r="K182" s="30" t="str">
        <f t="shared" si="23"/>
        <v/>
      </c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x14ac:dyDescent="0.25">
      <c r="A183" s="27"/>
      <c r="B183" s="37">
        <v>150</v>
      </c>
      <c r="C183" s="41">
        <f t="shared" si="18"/>
        <v>43</v>
      </c>
      <c r="D183" s="37">
        <f t="shared" si="19"/>
        <v>20</v>
      </c>
      <c r="E183" s="42" t="str">
        <f t="shared" si="20"/>
        <v/>
      </c>
      <c r="F183" s="43" t="str">
        <f t="shared" si="24"/>
        <v/>
      </c>
      <c r="G183" s="42" t="str">
        <f t="shared" si="21"/>
        <v/>
      </c>
      <c r="H183" s="44" t="str">
        <f t="shared" si="22"/>
        <v/>
      </c>
      <c r="I183" s="45" t="str">
        <f t="shared" si="25"/>
        <v/>
      </c>
      <c r="J183" s="45" t="str">
        <f t="shared" si="26"/>
        <v/>
      </c>
      <c r="K183" s="30" t="str">
        <f t="shared" si="23"/>
        <v/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x14ac:dyDescent="0.25">
      <c r="A184" s="27"/>
      <c r="B184" s="37">
        <v>151</v>
      </c>
      <c r="C184" s="41">
        <f t="shared" si="18"/>
        <v>43</v>
      </c>
      <c r="D184" s="37">
        <f t="shared" si="19"/>
        <v>20</v>
      </c>
      <c r="E184" s="46" t="str">
        <f t="shared" si="20"/>
        <v/>
      </c>
      <c r="F184" s="47" t="str">
        <f t="shared" si="24"/>
        <v/>
      </c>
      <c r="G184" s="46" t="str">
        <f t="shared" si="21"/>
        <v/>
      </c>
      <c r="H184" s="48" t="str">
        <f t="shared" si="22"/>
        <v/>
      </c>
      <c r="I184" s="45" t="str">
        <f t="shared" si="25"/>
        <v/>
      </c>
      <c r="J184" s="45" t="str">
        <f t="shared" si="26"/>
        <v/>
      </c>
      <c r="K184" s="30" t="str">
        <f t="shared" si="23"/>
        <v/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x14ac:dyDescent="0.25">
      <c r="A185" s="27"/>
      <c r="B185" s="37">
        <v>152</v>
      </c>
      <c r="C185" s="41">
        <f t="shared" si="18"/>
        <v>43</v>
      </c>
      <c r="D185" s="37">
        <f t="shared" si="19"/>
        <v>20</v>
      </c>
      <c r="E185" s="46" t="str">
        <f t="shared" si="20"/>
        <v/>
      </c>
      <c r="F185" s="47" t="str">
        <f t="shared" si="24"/>
        <v/>
      </c>
      <c r="G185" s="46" t="str">
        <f t="shared" si="21"/>
        <v/>
      </c>
      <c r="H185" s="48" t="str">
        <f t="shared" si="22"/>
        <v/>
      </c>
      <c r="I185" s="45" t="str">
        <f t="shared" si="25"/>
        <v/>
      </c>
      <c r="J185" s="45" t="str">
        <f t="shared" si="26"/>
        <v/>
      </c>
      <c r="K185" s="30" t="str">
        <f t="shared" si="23"/>
        <v/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x14ac:dyDescent="0.25">
      <c r="A186" s="27"/>
      <c r="B186" s="37">
        <v>153</v>
      </c>
      <c r="C186" s="41">
        <f t="shared" si="18"/>
        <v>43</v>
      </c>
      <c r="D186" s="37">
        <f t="shared" si="19"/>
        <v>20</v>
      </c>
      <c r="E186" s="46" t="str">
        <f t="shared" si="20"/>
        <v/>
      </c>
      <c r="F186" s="47" t="str">
        <f t="shared" si="24"/>
        <v/>
      </c>
      <c r="G186" s="46" t="str">
        <f t="shared" si="21"/>
        <v/>
      </c>
      <c r="H186" s="48" t="str">
        <f t="shared" si="22"/>
        <v/>
      </c>
      <c r="I186" s="45" t="str">
        <f t="shared" si="25"/>
        <v/>
      </c>
      <c r="J186" s="45" t="str">
        <f t="shared" si="26"/>
        <v/>
      </c>
      <c r="K186" s="30" t="str">
        <f t="shared" si="23"/>
        <v/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x14ac:dyDescent="0.25">
      <c r="A187" s="27"/>
      <c r="B187" s="37">
        <v>154</v>
      </c>
      <c r="C187" s="41">
        <f t="shared" si="18"/>
        <v>43</v>
      </c>
      <c r="D187" s="37">
        <f t="shared" si="19"/>
        <v>20</v>
      </c>
      <c r="E187" s="42" t="str">
        <f t="shared" si="20"/>
        <v/>
      </c>
      <c r="F187" s="43" t="str">
        <f t="shared" si="24"/>
        <v/>
      </c>
      <c r="G187" s="42" t="str">
        <f t="shared" si="21"/>
        <v/>
      </c>
      <c r="H187" s="44" t="str">
        <f t="shared" si="22"/>
        <v/>
      </c>
      <c r="I187" s="45" t="str">
        <f t="shared" si="25"/>
        <v/>
      </c>
      <c r="J187" s="45" t="str">
        <f t="shared" si="26"/>
        <v/>
      </c>
      <c r="K187" s="30" t="str">
        <f t="shared" si="23"/>
        <v/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x14ac:dyDescent="0.25">
      <c r="A188" s="27"/>
      <c r="B188" s="37">
        <v>155</v>
      </c>
      <c r="C188" s="41">
        <f t="shared" si="18"/>
        <v>43</v>
      </c>
      <c r="D188" s="37">
        <f t="shared" si="19"/>
        <v>20</v>
      </c>
      <c r="E188" s="50" t="str">
        <f t="shared" si="20"/>
        <v/>
      </c>
      <c r="F188" s="51" t="str">
        <f t="shared" si="24"/>
        <v/>
      </c>
      <c r="G188" s="50" t="str">
        <f t="shared" si="21"/>
        <v/>
      </c>
      <c r="H188" s="52" t="str">
        <f t="shared" si="22"/>
        <v/>
      </c>
      <c r="I188" s="45" t="str">
        <f t="shared" si="25"/>
        <v/>
      </c>
      <c r="J188" s="45" t="str">
        <f t="shared" si="26"/>
        <v/>
      </c>
      <c r="K188" s="30" t="str">
        <f t="shared" si="23"/>
        <v/>
      </c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x14ac:dyDescent="0.25">
      <c r="A189" s="27"/>
      <c r="B189" s="37">
        <v>156</v>
      </c>
      <c r="C189" s="41">
        <f t="shared" si="18"/>
        <v>43</v>
      </c>
      <c r="D189" s="37">
        <f t="shared" si="19"/>
        <v>20</v>
      </c>
      <c r="E189" s="42" t="str">
        <f t="shared" si="20"/>
        <v/>
      </c>
      <c r="F189" s="43" t="str">
        <f t="shared" si="24"/>
        <v/>
      </c>
      <c r="G189" s="42" t="str">
        <f t="shared" si="21"/>
        <v/>
      </c>
      <c r="H189" s="44" t="str">
        <f t="shared" si="22"/>
        <v/>
      </c>
      <c r="I189" s="45" t="str">
        <f t="shared" si="25"/>
        <v/>
      </c>
      <c r="J189" s="45" t="str">
        <f t="shared" si="26"/>
        <v/>
      </c>
      <c r="K189" s="30" t="str">
        <f t="shared" si="23"/>
        <v/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x14ac:dyDescent="0.25">
      <c r="A190" s="27"/>
      <c r="B190" s="37">
        <v>157</v>
      </c>
      <c r="C190" s="41">
        <f t="shared" si="18"/>
        <v>43</v>
      </c>
      <c r="D190" s="37">
        <f t="shared" si="19"/>
        <v>20</v>
      </c>
      <c r="E190" s="46" t="str">
        <f t="shared" si="20"/>
        <v/>
      </c>
      <c r="F190" s="47" t="str">
        <f t="shared" si="24"/>
        <v/>
      </c>
      <c r="G190" s="46" t="str">
        <f t="shared" si="21"/>
        <v/>
      </c>
      <c r="H190" s="48" t="str">
        <f t="shared" si="22"/>
        <v/>
      </c>
      <c r="I190" s="45" t="str">
        <f t="shared" si="25"/>
        <v/>
      </c>
      <c r="J190" s="45" t="str">
        <f t="shared" si="26"/>
        <v/>
      </c>
      <c r="K190" s="30" t="str">
        <f t="shared" si="23"/>
        <v/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x14ac:dyDescent="0.25">
      <c r="A191" s="27"/>
      <c r="B191" s="37">
        <v>158</v>
      </c>
      <c r="C191" s="41">
        <f t="shared" si="18"/>
        <v>43</v>
      </c>
      <c r="D191" s="37">
        <f t="shared" si="19"/>
        <v>20</v>
      </c>
      <c r="E191" s="46" t="str">
        <f t="shared" si="20"/>
        <v/>
      </c>
      <c r="F191" s="47" t="str">
        <f t="shared" si="24"/>
        <v/>
      </c>
      <c r="G191" s="46" t="str">
        <f t="shared" si="21"/>
        <v/>
      </c>
      <c r="H191" s="48" t="str">
        <f t="shared" si="22"/>
        <v/>
      </c>
      <c r="I191" s="45" t="str">
        <f t="shared" si="25"/>
        <v/>
      </c>
      <c r="J191" s="45" t="str">
        <f t="shared" si="26"/>
        <v/>
      </c>
      <c r="K191" s="30" t="str">
        <f t="shared" si="23"/>
        <v/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x14ac:dyDescent="0.25">
      <c r="A192" s="27"/>
      <c r="B192" s="37">
        <v>159</v>
      </c>
      <c r="C192" s="41">
        <f t="shared" si="18"/>
        <v>43</v>
      </c>
      <c r="D192" s="37">
        <f t="shared" si="19"/>
        <v>20</v>
      </c>
      <c r="E192" s="46" t="str">
        <f t="shared" si="20"/>
        <v/>
      </c>
      <c r="F192" s="47" t="str">
        <f t="shared" si="24"/>
        <v/>
      </c>
      <c r="G192" s="46" t="str">
        <f t="shared" si="21"/>
        <v/>
      </c>
      <c r="H192" s="48" t="str">
        <f t="shared" si="22"/>
        <v/>
      </c>
      <c r="I192" s="45" t="str">
        <f t="shared" si="25"/>
        <v/>
      </c>
      <c r="J192" s="45" t="str">
        <f t="shared" si="26"/>
        <v/>
      </c>
      <c r="K192" s="30" t="str">
        <f t="shared" si="23"/>
        <v/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x14ac:dyDescent="0.25">
      <c r="A193" s="27"/>
      <c r="B193" s="37">
        <v>160</v>
      </c>
      <c r="C193" s="41">
        <f t="shared" si="18"/>
        <v>43</v>
      </c>
      <c r="D193" s="37">
        <f t="shared" si="19"/>
        <v>20</v>
      </c>
      <c r="E193" s="42" t="str">
        <f t="shared" si="20"/>
        <v/>
      </c>
      <c r="F193" s="43" t="str">
        <f t="shared" si="24"/>
        <v/>
      </c>
      <c r="G193" s="42" t="str">
        <f t="shared" si="21"/>
        <v/>
      </c>
      <c r="H193" s="44" t="str">
        <f t="shared" si="22"/>
        <v/>
      </c>
      <c r="I193" s="45" t="str">
        <f t="shared" si="25"/>
        <v/>
      </c>
      <c r="J193" s="45" t="str">
        <f t="shared" si="26"/>
        <v/>
      </c>
      <c r="K193" s="30" t="str">
        <f t="shared" si="23"/>
        <v/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x14ac:dyDescent="0.25">
      <c r="A194" s="27"/>
      <c r="B194" s="37">
        <v>161</v>
      </c>
      <c r="C194" s="41">
        <f t="shared" si="18"/>
        <v>43</v>
      </c>
      <c r="D194" s="37">
        <f t="shared" si="19"/>
        <v>20</v>
      </c>
      <c r="E194" s="50" t="str">
        <f t="shared" si="20"/>
        <v/>
      </c>
      <c r="F194" s="51" t="str">
        <f t="shared" si="24"/>
        <v/>
      </c>
      <c r="G194" s="50" t="str">
        <f t="shared" si="21"/>
        <v/>
      </c>
      <c r="H194" s="52" t="str">
        <f t="shared" si="22"/>
        <v/>
      </c>
      <c r="I194" s="45" t="str">
        <f t="shared" si="25"/>
        <v/>
      </c>
      <c r="J194" s="45" t="str">
        <f t="shared" si="26"/>
        <v/>
      </c>
      <c r="K194" s="30" t="str">
        <f t="shared" si="23"/>
        <v/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x14ac:dyDescent="0.25">
      <c r="A195" s="27"/>
      <c r="B195" s="37">
        <v>162</v>
      </c>
      <c r="C195" s="41">
        <f t="shared" si="18"/>
        <v>43</v>
      </c>
      <c r="D195" s="37">
        <f t="shared" si="19"/>
        <v>20</v>
      </c>
      <c r="E195" s="42" t="str">
        <f t="shared" si="20"/>
        <v/>
      </c>
      <c r="F195" s="43" t="str">
        <f t="shared" si="24"/>
        <v/>
      </c>
      <c r="G195" s="42" t="str">
        <f t="shared" si="21"/>
        <v/>
      </c>
      <c r="H195" s="44" t="str">
        <f t="shared" si="22"/>
        <v/>
      </c>
      <c r="I195" s="45" t="str">
        <f t="shared" si="25"/>
        <v/>
      </c>
      <c r="J195" s="45" t="str">
        <f t="shared" si="26"/>
        <v/>
      </c>
      <c r="K195" s="30" t="str">
        <f t="shared" si="23"/>
        <v/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x14ac:dyDescent="0.25">
      <c r="A196" s="27"/>
      <c r="B196" s="37">
        <v>163</v>
      </c>
      <c r="C196" s="41">
        <f t="shared" si="18"/>
        <v>43</v>
      </c>
      <c r="D196" s="37">
        <f t="shared" si="19"/>
        <v>20</v>
      </c>
      <c r="E196" s="46" t="str">
        <f t="shared" si="20"/>
        <v/>
      </c>
      <c r="F196" s="47" t="str">
        <f t="shared" si="24"/>
        <v/>
      </c>
      <c r="G196" s="46" t="str">
        <f t="shared" si="21"/>
        <v/>
      </c>
      <c r="H196" s="48" t="str">
        <f t="shared" si="22"/>
        <v/>
      </c>
      <c r="I196" s="45" t="str">
        <f t="shared" si="25"/>
        <v/>
      </c>
      <c r="J196" s="45" t="str">
        <f t="shared" si="26"/>
        <v/>
      </c>
      <c r="K196" s="30" t="str">
        <f t="shared" si="23"/>
        <v/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x14ac:dyDescent="0.25">
      <c r="A197" s="27"/>
      <c r="B197" s="37">
        <v>164</v>
      </c>
      <c r="C197" s="41">
        <f t="shared" si="18"/>
        <v>43</v>
      </c>
      <c r="D197" s="37">
        <f t="shared" si="19"/>
        <v>20</v>
      </c>
      <c r="E197" s="46" t="str">
        <f t="shared" si="20"/>
        <v/>
      </c>
      <c r="F197" s="47" t="str">
        <f t="shared" si="24"/>
        <v/>
      </c>
      <c r="G197" s="46" t="str">
        <f t="shared" si="21"/>
        <v/>
      </c>
      <c r="H197" s="48" t="str">
        <f t="shared" si="22"/>
        <v/>
      </c>
      <c r="I197" s="45" t="str">
        <f t="shared" si="25"/>
        <v/>
      </c>
      <c r="J197" s="45" t="str">
        <f t="shared" si="26"/>
        <v/>
      </c>
      <c r="K197" s="30" t="str">
        <f t="shared" si="23"/>
        <v/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x14ac:dyDescent="0.25">
      <c r="A198" s="27"/>
      <c r="B198" s="37">
        <v>165</v>
      </c>
      <c r="C198" s="41">
        <f t="shared" si="18"/>
        <v>43</v>
      </c>
      <c r="D198" s="37">
        <f t="shared" si="19"/>
        <v>20</v>
      </c>
      <c r="E198" s="46" t="str">
        <f t="shared" si="20"/>
        <v/>
      </c>
      <c r="F198" s="47" t="str">
        <f t="shared" si="24"/>
        <v/>
      </c>
      <c r="G198" s="46" t="str">
        <f t="shared" si="21"/>
        <v/>
      </c>
      <c r="H198" s="48" t="str">
        <f t="shared" si="22"/>
        <v/>
      </c>
      <c r="I198" s="45" t="str">
        <f t="shared" si="25"/>
        <v/>
      </c>
      <c r="J198" s="45" t="str">
        <f t="shared" si="26"/>
        <v/>
      </c>
      <c r="K198" s="30" t="str">
        <f t="shared" si="23"/>
        <v/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x14ac:dyDescent="0.25">
      <c r="A199" s="27"/>
      <c r="B199" s="37">
        <v>166</v>
      </c>
      <c r="C199" s="41">
        <f t="shared" si="18"/>
        <v>43</v>
      </c>
      <c r="D199" s="37">
        <f t="shared" si="19"/>
        <v>20</v>
      </c>
      <c r="E199" s="42" t="str">
        <f t="shared" si="20"/>
        <v/>
      </c>
      <c r="F199" s="43" t="str">
        <f t="shared" si="24"/>
        <v/>
      </c>
      <c r="G199" s="42" t="str">
        <f t="shared" si="21"/>
        <v/>
      </c>
      <c r="H199" s="44" t="str">
        <f t="shared" si="22"/>
        <v/>
      </c>
      <c r="I199" s="45" t="str">
        <f t="shared" si="25"/>
        <v/>
      </c>
      <c r="J199" s="45" t="str">
        <f t="shared" si="26"/>
        <v/>
      </c>
      <c r="K199" s="30" t="str">
        <f t="shared" si="23"/>
        <v/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x14ac:dyDescent="0.25">
      <c r="A200" s="27"/>
      <c r="B200" s="37">
        <v>167</v>
      </c>
      <c r="C200" s="41">
        <f t="shared" si="18"/>
        <v>43</v>
      </c>
      <c r="D200" s="37">
        <f t="shared" si="19"/>
        <v>20</v>
      </c>
      <c r="E200" s="50" t="str">
        <f t="shared" si="20"/>
        <v/>
      </c>
      <c r="F200" s="51" t="str">
        <f t="shared" si="24"/>
        <v/>
      </c>
      <c r="G200" s="50" t="str">
        <f t="shared" si="21"/>
        <v/>
      </c>
      <c r="H200" s="52" t="str">
        <f t="shared" si="22"/>
        <v/>
      </c>
      <c r="I200" s="45" t="str">
        <f t="shared" si="25"/>
        <v/>
      </c>
      <c r="J200" s="45" t="str">
        <f t="shared" si="26"/>
        <v/>
      </c>
      <c r="K200" s="30" t="str">
        <f t="shared" si="23"/>
        <v/>
      </c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x14ac:dyDescent="0.25">
      <c r="A201" s="27"/>
      <c r="B201" s="37">
        <v>168</v>
      </c>
      <c r="C201" s="41">
        <f t="shared" si="18"/>
        <v>43</v>
      </c>
      <c r="D201" s="37">
        <f t="shared" si="19"/>
        <v>20</v>
      </c>
      <c r="E201" s="42" t="str">
        <f t="shared" si="20"/>
        <v/>
      </c>
      <c r="F201" s="43" t="str">
        <f t="shared" si="24"/>
        <v/>
      </c>
      <c r="G201" s="42" t="str">
        <f t="shared" si="21"/>
        <v/>
      </c>
      <c r="H201" s="44" t="str">
        <f t="shared" si="22"/>
        <v/>
      </c>
      <c r="I201" s="45" t="str">
        <f t="shared" si="25"/>
        <v/>
      </c>
      <c r="J201" s="45" t="str">
        <f t="shared" si="26"/>
        <v/>
      </c>
      <c r="K201" s="30" t="str">
        <f t="shared" si="23"/>
        <v/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x14ac:dyDescent="0.25">
      <c r="A202" s="27"/>
      <c r="B202" s="37">
        <v>169</v>
      </c>
      <c r="C202" s="41">
        <f t="shared" si="18"/>
        <v>43</v>
      </c>
      <c r="D202" s="37">
        <f t="shared" si="19"/>
        <v>20</v>
      </c>
      <c r="E202" s="46" t="str">
        <f t="shared" si="20"/>
        <v/>
      </c>
      <c r="F202" s="47" t="str">
        <f t="shared" si="24"/>
        <v/>
      </c>
      <c r="G202" s="46" t="str">
        <f t="shared" si="21"/>
        <v/>
      </c>
      <c r="H202" s="48" t="str">
        <f t="shared" si="22"/>
        <v/>
      </c>
      <c r="I202" s="45" t="str">
        <f t="shared" si="25"/>
        <v/>
      </c>
      <c r="J202" s="45" t="str">
        <f t="shared" si="26"/>
        <v/>
      </c>
      <c r="K202" s="30" t="str">
        <f t="shared" si="23"/>
        <v/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x14ac:dyDescent="0.25">
      <c r="A203" s="27"/>
      <c r="B203" s="37">
        <v>170</v>
      </c>
      <c r="C203" s="41">
        <f t="shared" si="18"/>
        <v>43</v>
      </c>
      <c r="D203" s="37">
        <f t="shared" si="19"/>
        <v>20</v>
      </c>
      <c r="E203" s="46" t="str">
        <f t="shared" si="20"/>
        <v/>
      </c>
      <c r="F203" s="47" t="str">
        <f t="shared" si="24"/>
        <v/>
      </c>
      <c r="G203" s="46" t="str">
        <f t="shared" si="21"/>
        <v/>
      </c>
      <c r="H203" s="48" t="str">
        <f t="shared" si="22"/>
        <v/>
      </c>
      <c r="I203" s="45" t="str">
        <f t="shared" si="25"/>
        <v/>
      </c>
      <c r="J203" s="45" t="str">
        <f t="shared" si="26"/>
        <v/>
      </c>
      <c r="K203" s="30" t="str">
        <f t="shared" si="23"/>
        <v/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x14ac:dyDescent="0.25">
      <c r="A204" s="27"/>
      <c r="B204" s="37">
        <v>171</v>
      </c>
      <c r="C204" s="41">
        <f t="shared" si="18"/>
        <v>43</v>
      </c>
      <c r="D204" s="37">
        <f t="shared" si="19"/>
        <v>20</v>
      </c>
      <c r="E204" s="46" t="str">
        <f t="shared" si="20"/>
        <v/>
      </c>
      <c r="F204" s="47" t="str">
        <f t="shared" si="24"/>
        <v/>
      </c>
      <c r="G204" s="46" t="str">
        <f t="shared" si="21"/>
        <v/>
      </c>
      <c r="H204" s="48" t="str">
        <f t="shared" si="22"/>
        <v/>
      </c>
      <c r="I204" s="45" t="str">
        <f t="shared" si="25"/>
        <v/>
      </c>
      <c r="J204" s="45" t="str">
        <f t="shared" si="26"/>
        <v/>
      </c>
      <c r="K204" s="30" t="str">
        <f t="shared" si="23"/>
        <v/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x14ac:dyDescent="0.25">
      <c r="A205" s="27"/>
      <c r="B205" s="37">
        <v>172</v>
      </c>
      <c r="C205" s="41">
        <f t="shared" si="18"/>
        <v>43</v>
      </c>
      <c r="D205" s="37">
        <f t="shared" si="19"/>
        <v>20</v>
      </c>
      <c r="E205" s="42" t="str">
        <f t="shared" si="20"/>
        <v/>
      </c>
      <c r="F205" s="43" t="str">
        <f t="shared" si="24"/>
        <v/>
      </c>
      <c r="G205" s="42" t="str">
        <f t="shared" si="21"/>
        <v/>
      </c>
      <c r="H205" s="44" t="str">
        <f t="shared" si="22"/>
        <v/>
      </c>
      <c r="I205" s="45" t="str">
        <f t="shared" si="25"/>
        <v/>
      </c>
      <c r="J205" s="45" t="str">
        <f t="shared" si="26"/>
        <v/>
      </c>
      <c r="K205" s="30" t="str">
        <f t="shared" si="23"/>
        <v/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x14ac:dyDescent="0.25">
      <c r="A206" s="27"/>
      <c r="B206" s="37">
        <v>173</v>
      </c>
      <c r="C206" s="41">
        <f t="shared" si="18"/>
        <v>43</v>
      </c>
      <c r="D206" s="37">
        <f t="shared" si="19"/>
        <v>20</v>
      </c>
      <c r="E206" s="50" t="str">
        <f t="shared" si="20"/>
        <v/>
      </c>
      <c r="F206" s="51" t="str">
        <f t="shared" si="24"/>
        <v/>
      </c>
      <c r="G206" s="50" t="str">
        <f t="shared" si="21"/>
        <v/>
      </c>
      <c r="H206" s="52" t="str">
        <f t="shared" si="22"/>
        <v/>
      </c>
      <c r="I206" s="45" t="str">
        <f t="shared" si="25"/>
        <v/>
      </c>
      <c r="J206" s="45" t="str">
        <f t="shared" si="26"/>
        <v/>
      </c>
      <c r="K206" s="30" t="str">
        <f t="shared" si="23"/>
        <v/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x14ac:dyDescent="0.25">
      <c r="A207" s="27"/>
      <c r="B207" s="37">
        <v>174</v>
      </c>
      <c r="C207" s="41">
        <f t="shared" si="18"/>
        <v>43</v>
      </c>
      <c r="D207" s="37">
        <f t="shared" si="19"/>
        <v>20</v>
      </c>
      <c r="E207" s="42" t="str">
        <f t="shared" si="20"/>
        <v/>
      </c>
      <c r="F207" s="43" t="str">
        <f t="shared" si="24"/>
        <v/>
      </c>
      <c r="G207" s="42" t="str">
        <f t="shared" si="21"/>
        <v/>
      </c>
      <c r="H207" s="44" t="str">
        <f t="shared" si="22"/>
        <v/>
      </c>
      <c r="I207" s="45" t="str">
        <f t="shared" si="25"/>
        <v/>
      </c>
      <c r="J207" s="45" t="str">
        <f t="shared" si="26"/>
        <v/>
      </c>
      <c r="K207" s="30" t="str">
        <f t="shared" si="23"/>
        <v/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x14ac:dyDescent="0.25">
      <c r="A208" s="27"/>
      <c r="B208" s="37">
        <v>175</v>
      </c>
      <c r="C208" s="41">
        <f t="shared" si="18"/>
        <v>43</v>
      </c>
      <c r="D208" s="37">
        <f t="shared" si="19"/>
        <v>20</v>
      </c>
      <c r="E208" s="46" t="str">
        <f t="shared" si="20"/>
        <v/>
      </c>
      <c r="F208" s="47" t="str">
        <f t="shared" si="24"/>
        <v/>
      </c>
      <c r="G208" s="46" t="str">
        <f t="shared" si="21"/>
        <v/>
      </c>
      <c r="H208" s="48" t="str">
        <f t="shared" si="22"/>
        <v/>
      </c>
      <c r="I208" s="45" t="str">
        <f t="shared" si="25"/>
        <v/>
      </c>
      <c r="J208" s="45" t="str">
        <f t="shared" si="26"/>
        <v/>
      </c>
      <c r="K208" s="30" t="str">
        <f t="shared" si="23"/>
        <v/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x14ac:dyDescent="0.25">
      <c r="A209" s="27"/>
      <c r="B209" s="37">
        <v>176</v>
      </c>
      <c r="C209" s="41">
        <f t="shared" si="18"/>
        <v>43</v>
      </c>
      <c r="D209" s="37">
        <f t="shared" si="19"/>
        <v>20</v>
      </c>
      <c r="E209" s="46" t="str">
        <f t="shared" si="20"/>
        <v/>
      </c>
      <c r="F209" s="47" t="str">
        <f t="shared" si="24"/>
        <v/>
      </c>
      <c r="G209" s="46" t="str">
        <f t="shared" si="21"/>
        <v/>
      </c>
      <c r="H209" s="48" t="str">
        <f t="shared" si="22"/>
        <v/>
      </c>
      <c r="I209" s="45" t="str">
        <f t="shared" si="25"/>
        <v/>
      </c>
      <c r="J209" s="45" t="str">
        <f t="shared" si="26"/>
        <v/>
      </c>
      <c r="K209" s="30" t="str">
        <f t="shared" si="23"/>
        <v/>
      </c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x14ac:dyDescent="0.25">
      <c r="A210" s="27"/>
      <c r="B210" s="37">
        <v>177</v>
      </c>
      <c r="C210" s="41">
        <f t="shared" si="18"/>
        <v>43</v>
      </c>
      <c r="D210" s="37">
        <f t="shared" si="19"/>
        <v>20</v>
      </c>
      <c r="E210" s="46" t="str">
        <f t="shared" si="20"/>
        <v/>
      </c>
      <c r="F210" s="47" t="str">
        <f t="shared" si="24"/>
        <v/>
      </c>
      <c r="G210" s="46" t="str">
        <f t="shared" si="21"/>
        <v/>
      </c>
      <c r="H210" s="48" t="str">
        <f t="shared" si="22"/>
        <v/>
      </c>
      <c r="I210" s="45" t="str">
        <f t="shared" si="25"/>
        <v/>
      </c>
      <c r="J210" s="45" t="str">
        <f t="shared" si="26"/>
        <v/>
      </c>
      <c r="K210" s="30" t="str">
        <f t="shared" si="23"/>
        <v/>
      </c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x14ac:dyDescent="0.25">
      <c r="A211" s="27"/>
      <c r="B211" s="37">
        <v>178</v>
      </c>
      <c r="C211" s="41">
        <f t="shared" si="18"/>
        <v>43</v>
      </c>
      <c r="D211" s="37">
        <f t="shared" si="19"/>
        <v>20</v>
      </c>
      <c r="E211" s="42" t="str">
        <f t="shared" si="20"/>
        <v/>
      </c>
      <c r="F211" s="43" t="str">
        <f t="shared" si="24"/>
        <v/>
      </c>
      <c r="G211" s="42" t="str">
        <f t="shared" si="21"/>
        <v/>
      </c>
      <c r="H211" s="44" t="str">
        <f t="shared" si="22"/>
        <v/>
      </c>
      <c r="I211" s="45" t="str">
        <f t="shared" si="25"/>
        <v/>
      </c>
      <c r="J211" s="45" t="str">
        <f t="shared" si="26"/>
        <v/>
      </c>
      <c r="K211" s="30" t="str">
        <f t="shared" si="23"/>
        <v/>
      </c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x14ac:dyDescent="0.25">
      <c r="A212" s="27"/>
      <c r="B212" s="37">
        <v>179</v>
      </c>
      <c r="C212" s="41">
        <f t="shared" si="18"/>
        <v>43</v>
      </c>
      <c r="D212" s="37">
        <f t="shared" si="19"/>
        <v>20</v>
      </c>
      <c r="E212" s="50" t="str">
        <f t="shared" si="20"/>
        <v/>
      </c>
      <c r="F212" s="51" t="str">
        <f t="shared" si="24"/>
        <v/>
      </c>
      <c r="G212" s="50" t="str">
        <f t="shared" si="21"/>
        <v/>
      </c>
      <c r="H212" s="52" t="str">
        <f t="shared" si="22"/>
        <v/>
      </c>
      <c r="I212" s="45" t="str">
        <f t="shared" si="25"/>
        <v/>
      </c>
      <c r="J212" s="45" t="str">
        <f t="shared" si="26"/>
        <v/>
      </c>
      <c r="K212" s="30" t="str">
        <f t="shared" si="23"/>
        <v/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x14ac:dyDescent="0.25">
      <c r="A213" s="27"/>
      <c r="B213" s="37">
        <v>180</v>
      </c>
      <c r="C213" s="41">
        <f t="shared" si="18"/>
        <v>43</v>
      </c>
      <c r="D213" s="37">
        <f t="shared" si="19"/>
        <v>20</v>
      </c>
      <c r="E213" s="42" t="str">
        <f t="shared" si="20"/>
        <v/>
      </c>
      <c r="F213" s="43" t="str">
        <f t="shared" si="24"/>
        <v/>
      </c>
      <c r="G213" s="42" t="str">
        <f t="shared" si="21"/>
        <v/>
      </c>
      <c r="H213" s="44" t="str">
        <f t="shared" si="22"/>
        <v/>
      </c>
      <c r="I213" s="45" t="str">
        <f t="shared" si="25"/>
        <v/>
      </c>
      <c r="J213" s="45" t="str">
        <f t="shared" si="26"/>
        <v/>
      </c>
      <c r="K213" s="30" t="str">
        <f t="shared" si="23"/>
        <v/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x14ac:dyDescent="0.25">
      <c r="A214" s="27"/>
      <c r="B214" s="37">
        <v>181</v>
      </c>
      <c r="C214" s="41">
        <f t="shared" si="18"/>
        <v>43</v>
      </c>
      <c r="D214" s="37">
        <f t="shared" si="19"/>
        <v>20</v>
      </c>
      <c r="E214" s="46" t="str">
        <f t="shared" si="20"/>
        <v/>
      </c>
      <c r="F214" s="47" t="str">
        <f t="shared" si="24"/>
        <v/>
      </c>
      <c r="G214" s="46" t="str">
        <f t="shared" si="21"/>
        <v/>
      </c>
      <c r="H214" s="48" t="str">
        <f t="shared" si="22"/>
        <v/>
      </c>
      <c r="I214" s="45" t="str">
        <f t="shared" si="25"/>
        <v/>
      </c>
      <c r="J214" s="45" t="str">
        <f t="shared" si="26"/>
        <v/>
      </c>
      <c r="K214" s="30" t="str">
        <f t="shared" si="23"/>
        <v/>
      </c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x14ac:dyDescent="0.25">
      <c r="A215" s="27"/>
      <c r="B215" s="37">
        <v>182</v>
      </c>
      <c r="C215" s="41">
        <f t="shared" si="18"/>
        <v>43</v>
      </c>
      <c r="D215" s="37">
        <f t="shared" si="19"/>
        <v>20</v>
      </c>
      <c r="E215" s="46" t="str">
        <f t="shared" si="20"/>
        <v/>
      </c>
      <c r="F215" s="47" t="str">
        <f t="shared" si="24"/>
        <v/>
      </c>
      <c r="G215" s="46" t="str">
        <f t="shared" si="21"/>
        <v/>
      </c>
      <c r="H215" s="48" t="str">
        <f t="shared" si="22"/>
        <v/>
      </c>
      <c r="I215" s="45" t="str">
        <f t="shared" si="25"/>
        <v/>
      </c>
      <c r="J215" s="45" t="str">
        <f t="shared" si="26"/>
        <v/>
      </c>
      <c r="K215" s="30" t="str">
        <f t="shared" si="23"/>
        <v/>
      </c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x14ac:dyDescent="0.25">
      <c r="A216" s="27"/>
      <c r="B216" s="37">
        <v>183</v>
      </c>
      <c r="C216" s="41">
        <f t="shared" si="18"/>
        <v>43</v>
      </c>
      <c r="D216" s="37">
        <f t="shared" si="19"/>
        <v>20</v>
      </c>
      <c r="E216" s="46" t="str">
        <f t="shared" si="20"/>
        <v/>
      </c>
      <c r="F216" s="47" t="str">
        <f t="shared" si="24"/>
        <v/>
      </c>
      <c r="G216" s="46" t="str">
        <f t="shared" si="21"/>
        <v/>
      </c>
      <c r="H216" s="48" t="str">
        <f t="shared" si="22"/>
        <v/>
      </c>
      <c r="I216" s="45" t="str">
        <f t="shared" si="25"/>
        <v/>
      </c>
      <c r="J216" s="45" t="str">
        <f t="shared" si="26"/>
        <v/>
      </c>
      <c r="K216" s="30" t="str">
        <f t="shared" si="23"/>
        <v/>
      </c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x14ac:dyDescent="0.25">
      <c r="A217" s="27"/>
      <c r="B217" s="37">
        <v>184</v>
      </c>
      <c r="C217" s="41">
        <f t="shared" si="18"/>
        <v>43</v>
      </c>
      <c r="D217" s="37">
        <f t="shared" si="19"/>
        <v>20</v>
      </c>
      <c r="E217" s="42" t="str">
        <f t="shared" si="20"/>
        <v/>
      </c>
      <c r="F217" s="43" t="str">
        <f t="shared" si="24"/>
        <v/>
      </c>
      <c r="G217" s="42" t="str">
        <f t="shared" si="21"/>
        <v/>
      </c>
      <c r="H217" s="44" t="str">
        <f t="shared" si="22"/>
        <v/>
      </c>
      <c r="I217" s="45" t="str">
        <f t="shared" si="25"/>
        <v/>
      </c>
      <c r="J217" s="45" t="str">
        <f t="shared" si="26"/>
        <v/>
      </c>
      <c r="K217" s="30" t="str">
        <f t="shared" si="23"/>
        <v/>
      </c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x14ac:dyDescent="0.25">
      <c r="A218" s="27"/>
      <c r="B218" s="37">
        <v>185</v>
      </c>
      <c r="C218" s="41">
        <f t="shared" si="18"/>
        <v>43</v>
      </c>
      <c r="D218" s="37">
        <f t="shared" si="19"/>
        <v>20</v>
      </c>
      <c r="E218" s="50" t="str">
        <f t="shared" si="20"/>
        <v/>
      </c>
      <c r="F218" s="51" t="str">
        <f t="shared" si="24"/>
        <v/>
      </c>
      <c r="G218" s="50" t="str">
        <f t="shared" si="21"/>
        <v/>
      </c>
      <c r="H218" s="52" t="str">
        <f t="shared" si="22"/>
        <v/>
      </c>
      <c r="I218" s="45" t="str">
        <f t="shared" si="25"/>
        <v/>
      </c>
      <c r="J218" s="45" t="str">
        <f t="shared" si="26"/>
        <v/>
      </c>
      <c r="K218" s="30" t="str">
        <f t="shared" si="23"/>
        <v/>
      </c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x14ac:dyDescent="0.25">
      <c r="A219" s="27"/>
      <c r="B219" s="37">
        <v>186</v>
      </c>
      <c r="C219" s="41">
        <f t="shared" si="18"/>
        <v>43</v>
      </c>
      <c r="D219" s="37">
        <f t="shared" si="19"/>
        <v>20</v>
      </c>
      <c r="E219" s="42" t="str">
        <f t="shared" si="20"/>
        <v/>
      </c>
      <c r="F219" s="43" t="str">
        <f t="shared" si="24"/>
        <v/>
      </c>
      <c r="G219" s="42" t="str">
        <f t="shared" si="21"/>
        <v/>
      </c>
      <c r="H219" s="44" t="str">
        <f t="shared" si="22"/>
        <v/>
      </c>
      <c r="I219" s="45" t="str">
        <f t="shared" si="25"/>
        <v/>
      </c>
      <c r="J219" s="45" t="str">
        <f t="shared" si="26"/>
        <v/>
      </c>
      <c r="K219" s="30" t="str">
        <f t="shared" si="23"/>
        <v/>
      </c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x14ac:dyDescent="0.25">
      <c r="A220" s="27"/>
      <c r="B220" s="37">
        <v>187</v>
      </c>
      <c r="C220" s="41">
        <f t="shared" si="18"/>
        <v>43</v>
      </c>
      <c r="D220" s="37">
        <f t="shared" si="19"/>
        <v>20</v>
      </c>
      <c r="E220" s="46" t="str">
        <f t="shared" si="20"/>
        <v/>
      </c>
      <c r="F220" s="47" t="str">
        <f t="shared" si="24"/>
        <v/>
      </c>
      <c r="G220" s="46" t="str">
        <f t="shared" si="21"/>
        <v/>
      </c>
      <c r="H220" s="48" t="str">
        <f t="shared" si="22"/>
        <v/>
      </c>
      <c r="I220" s="45" t="str">
        <f t="shared" si="25"/>
        <v/>
      </c>
      <c r="J220" s="45" t="str">
        <f t="shared" si="26"/>
        <v/>
      </c>
      <c r="K220" s="30" t="str">
        <f t="shared" si="23"/>
        <v/>
      </c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x14ac:dyDescent="0.25">
      <c r="A221" s="27"/>
      <c r="B221" s="37">
        <v>188</v>
      </c>
      <c r="C221" s="41">
        <f t="shared" si="18"/>
        <v>43</v>
      </c>
      <c r="D221" s="37">
        <f t="shared" si="19"/>
        <v>20</v>
      </c>
      <c r="E221" s="46" t="str">
        <f t="shared" si="20"/>
        <v/>
      </c>
      <c r="F221" s="47" t="str">
        <f t="shared" si="24"/>
        <v/>
      </c>
      <c r="G221" s="46" t="str">
        <f t="shared" si="21"/>
        <v/>
      </c>
      <c r="H221" s="48" t="str">
        <f t="shared" si="22"/>
        <v/>
      </c>
      <c r="I221" s="45" t="str">
        <f t="shared" si="25"/>
        <v/>
      </c>
      <c r="J221" s="45" t="str">
        <f t="shared" si="26"/>
        <v/>
      </c>
      <c r="K221" s="30" t="str">
        <f t="shared" si="23"/>
        <v/>
      </c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x14ac:dyDescent="0.25">
      <c r="A222" s="27"/>
      <c r="B222" s="37">
        <v>189</v>
      </c>
      <c r="C222" s="41">
        <f t="shared" si="18"/>
        <v>43</v>
      </c>
      <c r="D222" s="37">
        <f t="shared" si="19"/>
        <v>20</v>
      </c>
      <c r="E222" s="46" t="str">
        <f t="shared" si="20"/>
        <v/>
      </c>
      <c r="F222" s="47" t="str">
        <f t="shared" si="24"/>
        <v/>
      </c>
      <c r="G222" s="46" t="str">
        <f t="shared" si="21"/>
        <v/>
      </c>
      <c r="H222" s="48" t="str">
        <f t="shared" si="22"/>
        <v/>
      </c>
      <c r="I222" s="45" t="str">
        <f t="shared" si="25"/>
        <v/>
      </c>
      <c r="J222" s="45" t="str">
        <f t="shared" si="26"/>
        <v/>
      </c>
      <c r="K222" s="30" t="str">
        <f t="shared" si="23"/>
        <v/>
      </c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x14ac:dyDescent="0.25">
      <c r="A223" s="27"/>
      <c r="B223" s="37">
        <v>190</v>
      </c>
      <c r="C223" s="41">
        <f t="shared" si="18"/>
        <v>43</v>
      </c>
      <c r="D223" s="37">
        <f t="shared" si="19"/>
        <v>20</v>
      </c>
      <c r="E223" s="42" t="str">
        <f t="shared" si="20"/>
        <v/>
      </c>
      <c r="F223" s="43" t="str">
        <f t="shared" si="24"/>
        <v/>
      </c>
      <c r="G223" s="42" t="str">
        <f t="shared" si="21"/>
        <v/>
      </c>
      <c r="H223" s="44" t="str">
        <f t="shared" si="22"/>
        <v/>
      </c>
      <c r="I223" s="45" t="str">
        <f t="shared" si="25"/>
        <v/>
      </c>
      <c r="J223" s="45" t="str">
        <f t="shared" si="26"/>
        <v/>
      </c>
      <c r="K223" s="30" t="str">
        <f t="shared" si="23"/>
        <v/>
      </c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x14ac:dyDescent="0.25">
      <c r="A224" s="27"/>
      <c r="B224" s="37">
        <v>191</v>
      </c>
      <c r="C224" s="41">
        <f t="shared" si="18"/>
        <v>43</v>
      </c>
      <c r="D224" s="37">
        <f t="shared" si="19"/>
        <v>20</v>
      </c>
      <c r="E224" s="50" t="str">
        <f t="shared" si="20"/>
        <v/>
      </c>
      <c r="F224" s="51" t="str">
        <f t="shared" si="24"/>
        <v/>
      </c>
      <c r="G224" s="50" t="str">
        <f t="shared" si="21"/>
        <v/>
      </c>
      <c r="H224" s="52" t="str">
        <f t="shared" si="22"/>
        <v/>
      </c>
      <c r="I224" s="45" t="str">
        <f t="shared" si="25"/>
        <v/>
      </c>
      <c r="J224" s="45" t="str">
        <f t="shared" si="26"/>
        <v/>
      </c>
      <c r="K224" s="30" t="str">
        <f t="shared" si="23"/>
        <v/>
      </c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x14ac:dyDescent="0.25">
      <c r="A225" s="27"/>
      <c r="B225" s="37">
        <v>192</v>
      </c>
      <c r="C225" s="41">
        <f t="shared" ref="C225:C288" si="27">IF($Q$34=2,$D$13,($D$18-B225)*D$13/$D$18)</f>
        <v>43</v>
      </c>
      <c r="D225" s="37">
        <f t="shared" ref="D225:D288" si="28">IF(B225*$J$8&gt;$D$16*$J$8,$D$16*$J$8,B225*J$8)</f>
        <v>20</v>
      </c>
      <c r="E225" s="42" t="str">
        <f t="shared" ref="E225:E288" si="29">IF(B225&gt;$D$15,"",IF(B225*$J$8&gt;$D$16*$J$8,CONCATENATE("(",FIXED($D$16,0),")(",FIXED($J$8,2),") = "),CONCATENATE("(",FIXED(B225,0),")(",FIXED(J$8,2),") = ")))</f>
        <v/>
      </c>
      <c r="F225" s="43" t="str">
        <f t="shared" si="24"/>
        <v/>
      </c>
      <c r="G225" s="42" t="str">
        <f t="shared" ref="G225:G288" si="30">IF(B225&gt;$D$15,"",CONCATENATE("(",FIXED(F225,2),")(",FIXED($H$31,2),") = "))</f>
        <v/>
      </c>
      <c r="H225" s="44" t="str">
        <f t="shared" ref="H225:H288" si="31">IF(B225&gt;$D$15,"",F225*$H$31)</f>
        <v/>
      </c>
      <c r="I225" s="45" t="str">
        <f t="shared" si="25"/>
        <v/>
      </c>
      <c r="J225" s="45" t="str">
        <f t="shared" si="26"/>
        <v/>
      </c>
      <c r="K225" s="30" t="str">
        <f t="shared" ref="K225:K288" si="32">IF(B225&gt;$D$15,"",CONCATENATE("P(n=",B225,")"))</f>
        <v/>
      </c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x14ac:dyDescent="0.25">
      <c r="A226" s="27"/>
      <c r="B226" s="37">
        <v>193</v>
      </c>
      <c r="C226" s="41">
        <f t="shared" si="27"/>
        <v>43</v>
      </c>
      <c r="D226" s="37">
        <f t="shared" si="28"/>
        <v>20</v>
      </c>
      <c r="E226" s="46" t="str">
        <f t="shared" si="29"/>
        <v/>
      </c>
      <c r="F226" s="47" t="str">
        <f t="shared" ref="F226:F289" si="33">IF(B226&gt;$D$15,"",C226*F225/D226)</f>
        <v/>
      </c>
      <c r="G226" s="46" t="str">
        <f t="shared" si="30"/>
        <v/>
      </c>
      <c r="H226" s="48" t="str">
        <f t="shared" si="31"/>
        <v/>
      </c>
      <c r="I226" s="45" t="str">
        <f t="shared" ref="I226:I289" si="34">IF(F226="","",H226*B226)</f>
        <v/>
      </c>
      <c r="J226" s="45" t="str">
        <f t="shared" si="26"/>
        <v/>
      </c>
      <c r="K226" s="30" t="str">
        <f t="shared" si="32"/>
        <v/>
      </c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x14ac:dyDescent="0.25">
      <c r="A227" s="27"/>
      <c r="B227" s="37">
        <v>194</v>
      </c>
      <c r="C227" s="41">
        <f t="shared" si="27"/>
        <v>43</v>
      </c>
      <c r="D227" s="37">
        <f t="shared" si="28"/>
        <v>20</v>
      </c>
      <c r="E227" s="46" t="str">
        <f t="shared" si="29"/>
        <v/>
      </c>
      <c r="F227" s="47" t="str">
        <f t="shared" si="33"/>
        <v/>
      </c>
      <c r="G227" s="46" t="str">
        <f t="shared" si="30"/>
        <v/>
      </c>
      <c r="H227" s="48" t="str">
        <f t="shared" si="31"/>
        <v/>
      </c>
      <c r="I227" s="45" t="str">
        <f t="shared" si="34"/>
        <v/>
      </c>
      <c r="J227" s="45" t="str">
        <f t="shared" ref="J227:J290" si="35">IF(H227="","",H227+J226)</f>
        <v/>
      </c>
      <c r="K227" s="30" t="str">
        <f t="shared" si="32"/>
        <v/>
      </c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x14ac:dyDescent="0.25">
      <c r="A228" s="27"/>
      <c r="B228" s="37">
        <v>195</v>
      </c>
      <c r="C228" s="41">
        <f t="shared" si="27"/>
        <v>43</v>
      </c>
      <c r="D228" s="37">
        <f t="shared" si="28"/>
        <v>20</v>
      </c>
      <c r="E228" s="46" t="str">
        <f t="shared" si="29"/>
        <v/>
      </c>
      <c r="F228" s="47" t="str">
        <f t="shared" si="33"/>
        <v/>
      </c>
      <c r="G228" s="46" t="str">
        <f t="shared" si="30"/>
        <v/>
      </c>
      <c r="H228" s="48" t="str">
        <f t="shared" si="31"/>
        <v/>
      </c>
      <c r="I228" s="45" t="str">
        <f t="shared" si="34"/>
        <v/>
      </c>
      <c r="J228" s="45" t="str">
        <f t="shared" si="35"/>
        <v/>
      </c>
      <c r="K228" s="30" t="str">
        <f t="shared" si="32"/>
        <v/>
      </c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x14ac:dyDescent="0.25">
      <c r="A229" s="27"/>
      <c r="B229" s="37">
        <v>196</v>
      </c>
      <c r="C229" s="41">
        <f t="shared" si="27"/>
        <v>43</v>
      </c>
      <c r="D229" s="37">
        <f t="shared" si="28"/>
        <v>20</v>
      </c>
      <c r="E229" s="42" t="str">
        <f t="shared" si="29"/>
        <v/>
      </c>
      <c r="F229" s="43" t="str">
        <f t="shared" si="33"/>
        <v/>
      </c>
      <c r="G229" s="42" t="str">
        <f t="shared" si="30"/>
        <v/>
      </c>
      <c r="H229" s="44" t="str">
        <f t="shared" si="31"/>
        <v/>
      </c>
      <c r="I229" s="45" t="str">
        <f t="shared" si="34"/>
        <v/>
      </c>
      <c r="J229" s="45" t="str">
        <f t="shared" si="35"/>
        <v/>
      </c>
      <c r="K229" s="30" t="str">
        <f t="shared" si="32"/>
        <v/>
      </c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x14ac:dyDescent="0.25">
      <c r="A230" s="27"/>
      <c r="B230" s="37">
        <v>197</v>
      </c>
      <c r="C230" s="41">
        <f t="shared" si="27"/>
        <v>43</v>
      </c>
      <c r="D230" s="37">
        <f t="shared" si="28"/>
        <v>20</v>
      </c>
      <c r="E230" s="50" t="str">
        <f t="shared" si="29"/>
        <v/>
      </c>
      <c r="F230" s="51" t="str">
        <f t="shared" si="33"/>
        <v/>
      </c>
      <c r="G230" s="50" t="str">
        <f t="shared" si="30"/>
        <v/>
      </c>
      <c r="H230" s="52" t="str">
        <f t="shared" si="31"/>
        <v/>
      </c>
      <c r="I230" s="45" t="str">
        <f t="shared" si="34"/>
        <v/>
      </c>
      <c r="J230" s="45" t="str">
        <f t="shared" si="35"/>
        <v/>
      </c>
      <c r="K230" s="30" t="str">
        <f t="shared" si="32"/>
        <v/>
      </c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x14ac:dyDescent="0.25">
      <c r="A231" s="27"/>
      <c r="B231" s="37">
        <v>198</v>
      </c>
      <c r="C231" s="41">
        <f t="shared" si="27"/>
        <v>43</v>
      </c>
      <c r="D231" s="37">
        <f t="shared" si="28"/>
        <v>20</v>
      </c>
      <c r="E231" s="42" t="str">
        <f t="shared" si="29"/>
        <v/>
      </c>
      <c r="F231" s="43" t="str">
        <f t="shared" si="33"/>
        <v/>
      </c>
      <c r="G231" s="42" t="str">
        <f t="shared" si="30"/>
        <v/>
      </c>
      <c r="H231" s="44" t="str">
        <f t="shared" si="31"/>
        <v/>
      </c>
      <c r="I231" s="45" t="str">
        <f t="shared" si="34"/>
        <v/>
      </c>
      <c r="J231" s="45" t="str">
        <f t="shared" si="35"/>
        <v/>
      </c>
      <c r="K231" s="30" t="str">
        <f t="shared" si="32"/>
        <v/>
      </c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x14ac:dyDescent="0.25">
      <c r="A232" s="27"/>
      <c r="B232" s="37">
        <v>199</v>
      </c>
      <c r="C232" s="41">
        <f t="shared" si="27"/>
        <v>43</v>
      </c>
      <c r="D232" s="37">
        <f t="shared" si="28"/>
        <v>20</v>
      </c>
      <c r="E232" s="46" t="str">
        <f t="shared" si="29"/>
        <v/>
      </c>
      <c r="F232" s="47" t="str">
        <f t="shared" si="33"/>
        <v/>
      </c>
      <c r="G232" s="46" t="str">
        <f t="shared" si="30"/>
        <v/>
      </c>
      <c r="H232" s="48" t="str">
        <f t="shared" si="31"/>
        <v/>
      </c>
      <c r="I232" s="45" t="str">
        <f t="shared" si="34"/>
        <v/>
      </c>
      <c r="J232" s="45" t="str">
        <f t="shared" si="35"/>
        <v/>
      </c>
      <c r="K232" s="30" t="str">
        <f t="shared" si="32"/>
        <v/>
      </c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x14ac:dyDescent="0.25">
      <c r="A233" s="27"/>
      <c r="B233" s="37">
        <v>200</v>
      </c>
      <c r="C233" s="41">
        <f t="shared" si="27"/>
        <v>43</v>
      </c>
      <c r="D233" s="37">
        <f t="shared" si="28"/>
        <v>20</v>
      </c>
      <c r="E233" s="46" t="str">
        <f t="shared" si="29"/>
        <v/>
      </c>
      <c r="F233" s="47" t="str">
        <f t="shared" si="33"/>
        <v/>
      </c>
      <c r="G233" s="46" t="str">
        <f t="shared" si="30"/>
        <v/>
      </c>
      <c r="H233" s="48" t="str">
        <f t="shared" si="31"/>
        <v/>
      </c>
      <c r="I233" s="45" t="str">
        <f t="shared" si="34"/>
        <v/>
      </c>
      <c r="J233" s="45" t="str">
        <f t="shared" si="35"/>
        <v/>
      </c>
      <c r="K233" s="30" t="str">
        <f t="shared" si="32"/>
        <v/>
      </c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x14ac:dyDescent="0.25">
      <c r="A234" s="27"/>
      <c r="B234" s="37">
        <v>201</v>
      </c>
      <c r="C234" s="41">
        <f t="shared" si="27"/>
        <v>43</v>
      </c>
      <c r="D234" s="37">
        <f t="shared" si="28"/>
        <v>20</v>
      </c>
      <c r="E234" s="46" t="str">
        <f t="shared" si="29"/>
        <v/>
      </c>
      <c r="F234" s="47" t="str">
        <f t="shared" si="33"/>
        <v/>
      </c>
      <c r="G234" s="46" t="str">
        <f t="shared" si="30"/>
        <v/>
      </c>
      <c r="H234" s="48" t="str">
        <f t="shared" si="31"/>
        <v/>
      </c>
      <c r="I234" s="45" t="str">
        <f t="shared" si="34"/>
        <v/>
      </c>
      <c r="J234" s="45" t="str">
        <f t="shared" si="35"/>
        <v/>
      </c>
      <c r="K234" s="30" t="str">
        <f t="shared" si="32"/>
        <v/>
      </c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x14ac:dyDescent="0.25">
      <c r="A235" s="27"/>
      <c r="B235" s="37">
        <v>202</v>
      </c>
      <c r="C235" s="41">
        <f t="shared" si="27"/>
        <v>43</v>
      </c>
      <c r="D235" s="37">
        <f t="shared" si="28"/>
        <v>20</v>
      </c>
      <c r="E235" s="42" t="str">
        <f t="shared" si="29"/>
        <v/>
      </c>
      <c r="F235" s="43" t="str">
        <f t="shared" si="33"/>
        <v/>
      </c>
      <c r="G235" s="42" t="str">
        <f t="shared" si="30"/>
        <v/>
      </c>
      <c r="H235" s="44" t="str">
        <f t="shared" si="31"/>
        <v/>
      </c>
      <c r="I235" s="45" t="str">
        <f t="shared" si="34"/>
        <v/>
      </c>
      <c r="J235" s="45" t="str">
        <f t="shared" si="35"/>
        <v/>
      </c>
      <c r="K235" s="30" t="str">
        <f t="shared" si="32"/>
        <v/>
      </c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x14ac:dyDescent="0.25">
      <c r="A236" s="27"/>
      <c r="B236" s="37">
        <v>203</v>
      </c>
      <c r="C236" s="41">
        <f t="shared" si="27"/>
        <v>43</v>
      </c>
      <c r="D236" s="37">
        <f t="shared" si="28"/>
        <v>20</v>
      </c>
      <c r="E236" s="50" t="str">
        <f t="shared" si="29"/>
        <v/>
      </c>
      <c r="F236" s="51" t="str">
        <f t="shared" si="33"/>
        <v/>
      </c>
      <c r="G236" s="50" t="str">
        <f t="shared" si="30"/>
        <v/>
      </c>
      <c r="H236" s="52" t="str">
        <f t="shared" si="31"/>
        <v/>
      </c>
      <c r="I236" s="45" t="str">
        <f t="shared" si="34"/>
        <v/>
      </c>
      <c r="J236" s="45" t="str">
        <f t="shared" si="35"/>
        <v/>
      </c>
      <c r="K236" s="30" t="str">
        <f t="shared" si="32"/>
        <v/>
      </c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x14ac:dyDescent="0.25">
      <c r="A237" s="27"/>
      <c r="B237" s="37">
        <v>204</v>
      </c>
      <c r="C237" s="41">
        <f t="shared" si="27"/>
        <v>43</v>
      </c>
      <c r="D237" s="37">
        <f t="shared" si="28"/>
        <v>20</v>
      </c>
      <c r="E237" s="42" t="str">
        <f t="shared" si="29"/>
        <v/>
      </c>
      <c r="F237" s="43" t="str">
        <f t="shared" si="33"/>
        <v/>
      </c>
      <c r="G237" s="42" t="str">
        <f t="shared" si="30"/>
        <v/>
      </c>
      <c r="H237" s="44" t="str">
        <f t="shared" si="31"/>
        <v/>
      </c>
      <c r="I237" s="45" t="str">
        <f t="shared" si="34"/>
        <v/>
      </c>
      <c r="J237" s="45" t="str">
        <f t="shared" si="35"/>
        <v/>
      </c>
      <c r="K237" s="30" t="str">
        <f t="shared" si="32"/>
        <v/>
      </c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x14ac:dyDescent="0.25">
      <c r="A238" s="27"/>
      <c r="B238" s="37">
        <v>205</v>
      </c>
      <c r="C238" s="41">
        <f t="shared" si="27"/>
        <v>43</v>
      </c>
      <c r="D238" s="37">
        <f t="shared" si="28"/>
        <v>20</v>
      </c>
      <c r="E238" s="46" t="str">
        <f t="shared" si="29"/>
        <v/>
      </c>
      <c r="F238" s="47" t="str">
        <f t="shared" si="33"/>
        <v/>
      </c>
      <c r="G238" s="46" t="str">
        <f t="shared" si="30"/>
        <v/>
      </c>
      <c r="H238" s="48" t="str">
        <f t="shared" si="31"/>
        <v/>
      </c>
      <c r="I238" s="45" t="str">
        <f t="shared" si="34"/>
        <v/>
      </c>
      <c r="J238" s="45" t="str">
        <f t="shared" si="35"/>
        <v/>
      </c>
      <c r="K238" s="30" t="str">
        <f t="shared" si="32"/>
        <v/>
      </c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x14ac:dyDescent="0.25">
      <c r="A239" s="27"/>
      <c r="B239" s="37">
        <v>206</v>
      </c>
      <c r="C239" s="41">
        <f t="shared" si="27"/>
        <v>43</v>
      </c>
      <c r="D239" s="37">
        <f t="shared" si="28"/>
        <v>20</v>
      </c>
      <c r="E239" s="46" t="str">
        <f t="shared" si="29"/>
        <v/>
      </c>
      <c r="F239" s="47" t="str">
        <f t="shared" si="33"/>
        <v/>
      </c>
      <c r="G239" s="46" t="str">
        <f t="shared" si="30"/>
        <v/>
      </c>
      <c r="H239" s="48" t="str">
        <f t="shared" si="31"/>
        <v/>
      </c>
      <c r="I239" s="45" t="str">
        <f t="shared" si="34"/>
        <v/>
      </c>
      <c r="J239" s="45" t="str">
        <f t="shared" si="35"/>
        <v/>
      </c>
      <c r="K239" s="30" t="str">
        <f t="shared" si="32"/>
        <v/>
      </c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x14ac:dyDescent="0.25">
      <c r="A240" s="27"/>
      <c r="B240" s="37">
        <v>207</v>
      </c>
      <c r="C240" s="41">
        <f t="shared" si="27"/>
        <v>43</v>
      </c>
      <c r="D240" s="37">
        <f t="shared" si="28"/>
        <v>20</v>
      </c>
      <c r="E240" s="46" t="str">
        <f t="shared" si="29"/>
        <v/>
      </c>
      <c r="F240" s="47" t="str">
        <f t="shared" si="33"/>
        <v/>
      </c>
      <c r="G240" s="46" t="str">
        <f t="shared" si="30"/>
        <v/>
      </c>
      <c r="H240" s="48" t="str">
        <f t="shared" si="31"/>
        <v/>
      </c>
      <c r="I240" s="45" t="str">
        <f t="shared" si="34"/>
        <v/>
      </c>
      <c r="J240" s="45" t="str">
        <f t="shared" si="35"/>
        <v/>
      </c>
      <c r="K240" s="30" t="str">
        <f t="shared" si="32"/>
        <v/>
      </c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x14ac:dyDescent="0.25">
      <c r="A241" s="27"/>
      <c r="B241" s="37">
        <v>208</v>
      </c>
      <c r="C241" s="41">
        <f t="shared" si="27"/>
        <v>43</v>
      </c>
      <c r="D241" s="37">
        <f t="shared" si="28"/>
        <v>20</v>
      </c>
      <c r="E241" s="42" t="str">
        <f t="shared" si="29"/>
        <v/>
      </c>
      <c r="F241" s="43" t="str">
        <f t="shared" si="33"/>
        <v/>
      </c>
      <c r="G241" s="42" t="str">
        <f t="shared" si="30"/>
        <v/>
      </c>
      <c r="H241" s="44" t="str">
        <f t="shared" si="31"/>
        <v/>
      </c>
      <c r="I241" s="45" t="str">
        <f t="shared" si="34"/>
        <v/>
      </c>
      <c r="J241" s="45" t="str">
        <f t="shared" si="35"/>
        <v/>
      </c>
      <c r="K241" s="30" t="str">
        <f t="shared" si="32"/>
        <v/>
      </c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x14ac:dyDescent="0.25">
      <c r="A242" s="27"/>
      <c r="B242" s="37">
        <v>209</v>
      </c>
      <c r="C242" s="41">
        <f t="shared" si="27"/>
        <v>43</v>
      </c>
      <c r="D242" s="37">
        <f t="shared" si="28"/>
        <v>20</v>
      </c>
      <c r="E242" s="50" t="str">
        <f t="shared" si="29"/>
        <v/>
      </c>
      <c r="F242" s="51" t="str">
        <f t="shared" si="33"/>
        <v/>
      </c>
      <c r="G242" s="50" t="str">
        <f t="shared" si="30"/>
        <v/>
      </c>
      <c r="H242" s="52" t="str">
        <f t="shared" si="31"/>
        <v/>
      </c>
      <c r="I242" s="45" t="str">
        <f t="shared" si="34"/>
        <v/>
      </c>
      <c r="J242" s="45" t="str">
        <f t="shared" si="35"/>
        <v/>
      </c>
      <c r="K242" s="30" t="str">
        <f t="shared" si="32"/>
        <v/>
      </c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x14ac:dyDescent="0.25">
      <c r="A243" s="27"/>
      <c r="B243" s="37">
        <v>210</v>
      </c>
      <c r="C243" s="41">
        <f t="shared" si="27"/>
        <v>43</v>
      </c>
      <c r="D243" s="37">
        <f t="shared" si="28"/>
        <v>20</v>
      </c>
      <c r="E243" s="42" t="str">
        <f t="shared" si="29"/>
        <v/>
      </c>
      <c r="F243" s="43" t="str">
        <f t="shared" si="33"/>
        <v/>
      </c>
      <c r="G243" s="42" t="str">
        <f t="shared" si="30"/>
        <v/>
      </c>
      <c r="H243" s="44" t="str">
        <f t="shared" si="31"/>
        <v/>
      </c>
      <c r="I243" s="45" t="str">
        <f t="shared" si="34"/>
        <v/>
      </c>
      <c r="J243" s="45" t="str">
        <f t="shared" si="35"/>
        <v/>
      </c>
      <c r="K243" s="30" t="str">
        <f t="shared" si="32"/>
        <v/>
      </c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x14ac:dyDescent="0.25">
      <c r="A244" s="27"/>
      <c r="B244" s="37">
        <v>211</v>
      </c>
      <c r="C244" s="41">
        <f t="shared" si="27"/>
        <v>43</v>
      </c>
      <c r="D244" s="37">
        <f t="shared" si="28"/>
        <v>20</v>
      </c>
      <c r="E244" s="46" t="str">
        <f t="shared" si="29"/>
        <v/>
      </c>
      <c r="F244" s="47" t="str">
        <f t="shared" si="33"/>
        <v/>
      </c>
      <c r="G244" s="46" t="str">
        <f t="shared" si="30"/>
        <v/>
      </c>
      <c r="H244" s="48" t="str">
        <f t="shared" si="31"/>
        <v/>
      </c>
      <c r="I244" s="45" t="str">
        <f t="shared" si="34"/>
        <v/>
      </c>
      <c r="J244" s="45" t="str">
        <f t="shared" si="35"/>
        <v/>
      </c>
      <c r="K244" s="30" t="str">
        <f t="shared" si="32"/>
        <v/>
      </c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x14ac:dyDescent="0.25">
      <c r="A245" s="27"/>
      <c r="B245" s="37">
        <v>212</v>
      </c>
      <c r="C245" s="41">
        <f t="shared" si="27"/>
        <v>43</v>
      </c>
      <c r="D245" s="37">
        <f t="shared" si="28"/>
        <v>20</v>
      </c>
      <c r="E245" s="46" t="str">
        <f t="shared" si="29"/>
        <v/>
      </c>
      <c r="F245" s="47" t="str">
        <f t="shared" si="33"/>
        <v/>
      </c>
      <c r="G245" s="46" t="str">
        <f t="shared" si="30"/>
        <v/>
      </c>
      <c r="H245" s="48" t="str">
        <f t="shared" si="31"/>
        <v/>
      </c>
      <c r="I245" s="45" t="str">
        <f t="shared" si="34"/>
        <v/>
      </c>
      <c r="J245" s="45" t="str">
        <f t="shared" si="35"/>
        <v/>
      </c>
      <c r="K245" s="30" t="str">
        <f t="shared" si="32"/>
        <v/>
      </c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x14ac:dyDescent="0.25">
      <c r="A246" s="27"/>
      <c r="B246" s="37">
        <v>213</v>
      </c>
      <c r="C246" s="41">
        <f t="shared" si="27"/>
        <v>43</v>
      </c>
      <c r="D246" s="37">
        <f t="shared" si="28"/>
        <v>20</v>
      </c>
      <c r="E246" s="46" t="str">
        <f t="shared" si="29"/>
        <v/>
      </c>
      <c r="F246" s="47" t="str">
        <f t="shared" si="33"/>
        <v/>
      </c>
      <c r="G246" s="46" t="str">
        <f t="shared" si="30"/>
        <v/>
      </c>
      <c r="H246" s="48" t="str">
        <f t="shared" si="31"/>
        <v/>
      </c>
      <c r="I246" s="45" t="str">
        <f t="shared" si="34"/>
        <v/>
      </c>
      <c r="J246" s="45" t="str">
        <f t="shared" si="35"/>
        <v/>
      </c>
      <c r="K246" s="30" t="str">
        <f t="shared" si="32"/>
        <v/>
      </c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x14ac:dyDescent="0.25">
      <c r="A247" s="27"/>
      <c r="B247" s="37">
        <v>214</v>
      </c>
      <c r="C247" s="41">
        <f t="shared" si="27"/>
        <v>43</v>
      </c>
      <c r="D247" s="37">
        <f t="shared" si="28"/>
        <v>20</v>
      </c>
      <c r="E247" s="42" t="str">
        <f t="shared" si="29"/>
        <v/>
      </c>
      <c r="F247" s="43" t="str">
        <f t="shared" si="33"/>
        <v/>
      </c>
      <c r="G247" s="42" t="str">
        <f t="shared" si="30"/>
        <v/>
      </c>
      <c r="H247" s="44" t="str">
        <f t="shared" si="31"/>
        <v/>
      </c>
      <c r="I247" s="45" t="str">
        <f t="shared" si="34"/>
        <v/>
      </c>
      <c r="J247" s="45" t="str">
        <f t="shared" si="35"/>
        <v/>
      </c>
      <c r="K247" s="30" t="str">
        <f t="shared" si="32"/>
        <v/>
      </c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x14ac:dyDescent="0.25">
      <c r="A248" s="27"/>
      <c r="B248" s="37">
        <v>215</v>
      </c>
      <c r="C248" s="41">
        <f t="shared" si="27"/>
        <v>43</v>
      </c>
      <c r="D248" s="37">
        <f t="shared" si="28"/>
        <v>20</v>
      </c>
      <c r="E248" s="50" t="str">
        <f t="shared" si="29"/>
        <v/>
      </c>
      <c r="F248" s="51" t="str">
        <f t="shared" si="33"/>
        <v/>
      </c>
      <c r="G248" s="50" t="str">
        <f t="shared" si="30"/>
        <v/>
      </c>
      <c r="H248" s="52" t="str">
        <f t="shared" si="31"/>
        <v/>
      </c>
      <c r="I248" s="45" t="str">
        <f t="shared" si="34"/>
        <v/>
      </c>
      <c r="J248" s="45" t="str">
        <f t="shared" si="35"/>
        <v/>
      </c>
      <c r="K248" s="30" t="str">
        <f t="shared" si="32"/>
        <v/>
      </c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x14ac:dyDescent="0.25">
      <c r="A249" s="27"/>
      <c r="B249" s="37">
        <v>216</v>
      </c>
      <c r="C249" s="41">
        <f t="shared" si="27"/>
        <v>43</v>
      </c>
      <c r="D249" s="37">
        <f t="shared" si="28"/>
        <v>20</v>
      </c>
      <c r="E249" s="42" t="str">
        <f t="shared" si="29"/>
        <v/>
      </c>
      <c r="F249" s="43" t="str">
        <f t="shared" si="33"/>
        <v/>
      </c>
      <c r="G249" s="42" t="str">
        <f t="shared" si="30"/>
        <v/>
      </c>
      <c r="H249" s="44" t="str">
        <f t="shared" si="31"/>
        <v/>
      </c>
      <c r="I249" s="45" t="str">
        <f t="shared" si="34"/>
        <v/>
      </c>
      <c r="J249" s="45" t="str">
        <f t="shared" si="35"/>
        <v/>
      </c>
      <c r="K249" s="30" t="str">
        <f t="shared" si="32"/>
        <v/>
      </c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x14ac:dyDescent="0.25">
      <c r="A250" s="27"/>
      <c r="B250" s="37">
        <v>217</v>
      </c>
      <c r="C250" s="41">
        <f t="shared" si="27"/>
        <v>43</v>
      </c>
      <c r="D250" s="37">
        <f t="shared" si="28"/>
        <v>20</v>
      </c>
      <c r="E250" s="46" t="str">
        <f t="shared" si="29"/>
        <v/>
      </c>
      <c r="F250" s="47" t="str">
        <f t="shared" si="33"/>
        <v/>
      </c>
      <c r="G250" s="46" t="str">
        <f t="shared" si="30"/>
        <v/>
      </c>
      <c r="H250" s="48" t="str">
        <f t="shared" si="31"/>
        <v/>
      </c>
      <c r="I250" s="45" t="str">
        <f t="shared" si="34"/>
        <v/>
      </c>
      <c r="J250" s="45" t="str">
        <f t="shared" si="35"/>
        <v/>
      </c>
      <c r="K250" s="30" t="str">
        <f t="shared" si="32"/>
        <v/>
      </c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x14ac:dyDescent="0.25">
      <c r="A251" s="27"/>
      <c r="B251" s="37">
        <v>218</v>
      </c>
      <c r="C251" s="41">
        <f t="shared" si="27"/>
        <v>43</v>
      </c>
      <c r="D251" s="37">
        <f t="shared" si="28"/>
        <v>20</v>
      </c>
      <c r="E251" s="46" t="str">
        <f t="shared" si="29"/>
        <v/>
      </c>
      <c r="F251" s="47" t="str">
        <f t="shared" si="33"/>
        <v/>
      </c>
      <c r="G251" s="46" t="str">
        <f t="shared" si="30"/>
        <v/>
      </c>
      <c r="H251" s="48" t="str">
        <f t="shared" si="31"/>
        <v/>
      </c>
      <c r="I251" s="45" t="str">
        <f t="shared" si="34"/>
        <v/>
      </c>
      <c r="J251" s="45" t="str">
        <f t="shared" si="35"/>
        <v/>
      </c>
      <c r="K251" s="30" t="str">
        <f t="shared" si="32"/>
        <v/>
      </c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x14ac:dyDescent="0.25">
      <c r="A252" s="27"/>
      <c r="B252" s="37">
        <v>219</v>
      </c>
      <c r="C252" s="41">
        <f t="shared" si="27"/>
        <v>43</v>
      </c>
      <c r="D252" s="37">
        <f t="shared" si="28"/>
        <v>20</v>
      </c>
      <c r="E252" s="46" t="str">
        <f t="shared" si="29"/>
        <v/>
      </c>
      <c r="F252" s="47" t="str">
        <f t="shared" si="33"/>
        <v/>
      </c>
      <c r="G252" s="46" t="str">
        <f t="shared" si="30"/>
        <v/>
      </c>
      <c r="H252" s="48" t="str">
        <f t="shared" si="31"/>
        <v/>
      </c>
      <c r="I252" s="45" t="str">
        <f t="shared" si="34"/>
        <v/>
      </c>
      <c r="J252" s="45" t="str">
        <f t="shared" si="35"/>
        <v/>
      </c>
      <c r="K252" s="30" t="str">
        <f t="shared" si="32"/>
        <v/>
      </c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x14ac:dyDescent="0.25">
      <c r="A253" s="27"/>
      <c r="B253" s="37">
        <v>220</v>
      </c>
      <c r="C253" s="41">
        <f t="shared" si="27"/>
        <v>43</v>
      </c>
      <c r="D253" s="37">
        <f t="shared" si="28"/>
        <v>20</v>
      </c>
      <c r="E253" s="42" t="str">
        <f t="shared" si="29"/>
        <v/>
      </c>
      <c r="F253" s="43" t="str">
        <f t="shared" si="33"/>
        <v/>
      </c>
      <c r="G253" s="42" t="str">
        <f t="shared" si="30"/>
        <v/>
      </c>
      <c r="H253" s="44" t="str">
        <f t="shared" si="31"/>
        <v/>
      </c>
      <c r="I253" s="45" t="str">
        <f t="shared" si="34"/>
        <v/>
      </c>
      <c r="J253" s="45" t="str">
        <f t="shared" si="35"/>
        <v/>
      </c>
      <c r="K253" s="30" t="str">
        <f t="shared" si="32"/>
        <v/>
      </c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x14ac:dyDescent="0.25">
      <c r="A254" s="27"/>
      <c r="B254" s="37">
        <v>221</v>
      </c>
      <c r="C254" s="41">
        <f t="shared" si="27"/>
        <v>43</v>
      </c>
      <c r="D254" s="37">
        <f t="shared" si="28"/>
        <v>20</v>
      </c>
      <c r="E254" s="50" t="str">
        <f t="shared" si="29"/>
        <v/>
      </c>
      <c r="F254" s="51" t="str">
        <f t="shared" si="33"/>
        <v/>
      </c>
      <c r="G254" s="50" t="str">
        <f t="shared" si="30"/>
        <v/>
      </c>
      <c r="H254" s="52" t="str">
        <f t="shared" si="31"/>
        <v/>
      </c>
      <c r="I254" s="45" t="str">
        <f t="shared" si="34"/>
        <v/>
      </c>
      <c r="J254" s="45" t="str">
        <f t="shared" si="35"/>
        <v/>
      </c>
      <c r="K254" s="30" t="str">
        <f t="shared" si="32"/>
        <v/>
      </c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x14ac:dyDescent="0.25">
      <c r="A255" s="27"/>
      <c r="B255" s="37">
        <v>222</v>
      </c>
      <c r="C255" s="41">
        <f t="shared" si="27"/>
        <v>43</v>
      </c>
      <c r="D255" s="37">
        <f t="shared" si="28"/>
        <v>20</v>
      </c>
      <c r="E255" s="42" t="str">
        <f t="shared" si="29"/>
        <v/>
      </c>
      <c r="F255" s="43" t="str">
        <f t="shared" si="33"/>
        <v/>
      </c>
      <c r="G255" s="42" t="str">
        <f t="shared" si="30"/>
        <v/>
      </c>
      <c r="H255" s="44" t="str">
        <f t="shared" si="31"/>
        <v/>
      </c>
      <c r="I255" s="45" t="str">
        <f t="shared" si="34"/>
        <v/>
      </c>
      <c r="J255" s="45" t="str">
        <f t="shared" si="35"/>
        <v/>
      </c>
      <c r="K255" s="30" t="str">
        <f t="shared" si="32"/>
        <v/>
      </c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x14ac:dyDescent="0.25">
      <c r="A256" s="27"/>
      <c r="B256" s="37">
        <v>223</v>
      </c>
      <c r="C256" s="41">
        <f t="shared" si="27"/>
        <v>43</v>
      </c>
      <c r="D256" s="37">
        <f t="shared" si="28"/>
        <v>20</v>
      </c>
      <c r="E256" s="46" t="str">
        <f t="shared" si="29"/>
        <v/>
      </c>
      <c r="F256" s="47" t="str">
        <f t="shared" si="33"/>
        <v/>
      </c>
      <c r="G256" s="46" t="str">
        <f t="shared" si="30"/>
        <v/>
      </c>
      <c r="H256" s="48" t="str">
        <f t="shared" si="31"/>
        <v/>
      </c>
      <c r="I256" s="45" t="str">
        <f t="shared" si="34"/>
        <v/>
      </c>
      <c r="J256" s="45" t="str">
        <f t="shared" si="35"/>
        <v/>
      </c>
      <c r="K256" s="30" t="str">
        <f t="shared" si="32"/>
        <v/>
      </c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x14ac:dyDescent="0.25">
      <c r="A257" s="27"/>
      <c r="B257" s="37">
        <v>224</v>
      </c>
      <c r="C257" s="41">
        <f t="shared" si="27"/>
        <v>43</v>
      </c>
      <c r="D257" s="37">
        <f t="shared" si="28"/>
        <v>20</v>
      </c>
      <c r="E257" s="46" t="str">
        <f t="shared" si="29"/>
        <v/>
      </c>
      <c r="F257" s="47" t="str">
        <f t="shared" si="33"/>
        <v/>
      </c>
      <c r="G257" s="46" t="str">
        <f t="shared" si="30"/>
        <v/>
      </c>
      <c r="H257" s="48" t="str">
        <f t="shared" si="31"/>
        <v/>
      </c>
      <c r="I257" s="45" t="str">
        <f t="shared" si="34"/>
        <v/>
      </c>
      <c r="J257" s="45" t="str">
        <f t="shared" si="35"/>
        <v/>
      </c>
      <c r="K257" s="30" t="str">
        <f t="shared" si="32"/>
        <v/>
      </c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x14ac:dyDescent="0.25">
      <c r="A258" s="27"/>
      <c r="B258" s="37">
        <v>225</v>
      </c>
      <c r="C258" s="41">
        <f t="shared" si="27"/>
        <v>43</v>
      </c>
      <c r="D258" s="37">
        <f t="shared" si="28"/>
        <v>20</v>
      </c>
      <c r="E258" s="46" t="str">
        <f t="shared" si="29"/>
        <v/>
      </c>
      <c r="F258" s="47" t="str">
        <f t="shared" si="33"/>
        <v/>
      </c>
      <c r="G258" s="46" t="str">
        <f t="shared" si="30"/>
        <v/>
      </c>
      <c r="H258" s="48" t="str">
        <f t="shared" si="31"/>
        <v/>
      </c>
      <c r="I258" s="45" t="str">
        <f t="shared" si="34"/>
        <v/>
      </c>
      <c r="J258" s="45" t="str">
        <f t="shared" si="35"/>
        <v/>
      </c>
      <c r="K258" s="30" t="str">
        <f t="shared" si="32"/>
        <v/>
      </c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x14ac:dyDescent="0.25">
      <c r="A259" s="27"/>
      <c r="B259" s="37">
        <v>226</v>
      </c>
      <c r="C259" s="41">
        <f t="shared" si="27"/>
        <v>43</v>
      </c>
      <c r="D259" s="37">
        <f t="shared" si="28"/>
        <v>20</v>
      </c>
      <c r="E259" s="42" t="str">
        <f t="shared" si="29"/>
        <v/>
      </c>
      <c r="F259" s="43" t="str">
        <f t="shared" si="33"/>
        <v/>
      </c>
      <c r="G259" s="42" t="str">
        <f t="shared" si="30"/>
        <v/>
      </c>
      <c r="H259" s="44" t="str">
        <f t="shared" si="31"/>
        <v/>
      </c>
      <c r="I259" s="45" t="str">
        <f t="shared" si="34"/>
        <v/>
      </c>
      <c r="J259" s="45" t="str">
        <f t="shared" si="35"/>
        <v/>
      </c>
      <c r="K259" s="30" t="str">
        <f t="shared" si="32"/>
        <v/>
      </c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x14ac:dyDescent="0.25">
      <c r="A260" s="27"/>
      <c r="B260" s="37">
        <v>227</v>
      </c>
      <c r="C260" s="41">
        <f t="shared" si="27"/>
        <v>43</v>
      </c>
      <c r="D260" s="37">
        <f t="shared" si="28"/>
        <v>20</v>
      </c>
      <c r="E260" s="50" t="str">
        <f t="shared" si="29"/>
        <v/>
      </c>
      <c r="F260" s="51" t="str">
        <f t="shared" si="33"/>
        <v/>
      </c>
      <c r="G260" s="50" t="str">
        <f t="shared" si="30"/>
        <v/>
      </c>
      <c r="H260" s="52" t="str">
        <f t="shared" si="31"/>
        <v/>
      </c>
      <c r="I260" s="45" t="str">
        <f t="shared" si="34"/>
        <v/>
      </c>
      <c r="J260" s="45" t="str">
        <f t="shared" si="35"/>
        <v/>
      </c>
      <c r="K260" s="30" t="str">
        <f t="shared" si="32"/>
        <v/>
      </c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x14ac:dyDescent="0.25">
      <c r="A261" s="27"/>
      <c r="B261" s="37">
        <v>228</v>
      </c>
      <c r="C261" s="41">
        <f t="shared" si="27"/>
        <v>43</v>
      </c>
      <c r="D261" s="37">
        <f t="shared" si="28"/>
        <v>20</v>
      </c>
      <c r="E261" s="42" t="str">
        <f t="shared" si="29"/>
        <v/>
      </c>
      <c r="F261" s="43" t="str">
        <f t="shared" si="33"/>
        <v/>
      </c>
      <c r="G261" s="42" t="str">
        <f t="shared" si="30"/>
        <v/>
      </c>
      <c r="H261" s="44" t="str">
        <f t="shared" si="31"/>
        <v/>
      </c>
      <c r="I261" s="45" t="str">
        <f t="shared" si="34"/>
        <v/>
      </c>
      <c r="J261" s="45" t="str">
        <f t="shared" si="35"/>
        <v/>
      </c>
      <c r="K261" s="30" t="str">
        <f t="shared" si="32"/>
        <v/>
      </c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x14ac:dyDescent="0.25">
      <c r="A262" s="27"/>
      <c r="B262" s="37">
        <v>229</v>
      </c>
      <c r="C262" s="41">
        <f t="shared" si="27"/>
        <v>43</v>
      </c>
      <c r="D262" s="37">
        <f t="shared" si="28"/>
        <v>20</v>
      </c>
      <c r="E262" s="46" t="str">
        <f t="shared" si="29"/>
        <v/>
      </c>
      <c r="F262" s="47" t="str">
        <f t="shared" si="33"/>
        <v/>
      </c>
      <c r="G262" s="46" t="str">
        <f t="shared" si="30"/>
        <v/>
      </c>
      <c r="H262" s="48" t="str">
        <f t="shared" si="31"/>
        <v/>
      </c>
      <c r="I262" s="45" t="str">
        <f t="shared" si="34"/>
        <v/>
      </c>
      <c r="J262" s="45" t="str">
        <f t="shared" si="35"/>
        <v/>
      </c>
      <c r="K262" s="30" t="str">
        <f t="shared" si="32"/>
        <v/>
      </c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x14ac:dyDescent="0.25">
      <c r="A263" s="27"/>
      <c r="B263" s="37">
        <v>230</v>
      </c>
      <c r="C263" s="41">
        <f t="shared" si="27"/>
        <v>43</v>
      </c>
      <c r="D263" s="37">
        <f t="shared" si="28"/>
        <v>20</v>
      </c>
      <c r="E263" s="46" t="str">
        <f t="shared" si="29"/>
        <v/>
      </c>
      <c r="F263" s="47" t="str">
        <f t="shared" si="33"/>
        <v/>
      </c>
      <c r="G263" s="46" t="str">
        <f t="shared" si="30"/>
        <v/>
      </c>
      <c r="H263" s="48" t="str">
        <f t="shared" si="31"/>
        <v/>
      </c>
      <c r="I263" s="45" t="str">
        <f t="shared" si="34"/>
        <v/>
      </c>
      <c r="J263" s="45" t="str">
        <f t="shared" si="35"/>
        <v/>
      </c>
      <c r="K263" s="30" t="str">
        <f t="shared" si="32"/>
        <v/>
      </c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x14ac:dyDescent="0.25">
      <c r="A264" s="27"/>
      <c r="B264" s="37">
        <v>231</v>
      </c>
      <c r="C264" s="41">
        <f t="shared" si="27"/>
        <v>43</v>
      </c>
      <c r="D264" s="37">
        <f t="shared" si="28"/>
        <v>20</v>
      </c>
      <c r="E264" s="46" t="str">
        <f t="shared" si="29"/>
        <v/>
      </c>
      <c r="F264" s="47" t="str">
        <f t="shared" si="33"/>
        <v/>
      </c>
      <c r="G264" s="46" t="str">
        <f t="shared" si="30"/>
        <v/>
      </c>
      <c r="H264" s="48" t="str">
        <f t="shared" si="31"/>
        <v/>
      </c>
      <c r="I264" s="45" t="str">
        <f t="shared" si="34"/>
        <v/>
      </c>
      <c r="J264" s="45" t="str">
        <f t="shared" si="35"/>
        <v/>
      </c>
      <c r="K264" s="30" t="str">
        <f t="shared" si="32"/>
        <v/>
      </c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x14ac:dyDescent="0.25">
      <c r="A265" s="27"/>
      <c r="B265" s="37">
        <v>232</v>
      </c>
      <c r="C265" s="41">
        <f t="shared" si="27"/>
        <v>43</v>
      </c>
      <c r="D265" s="37">
        <f t="shared" si="28"/>
        <v>20</v>
      </c>
      <c r="E265" s="42" t="str">
        <f t="shared" si="29"/>
        <v/>
      </c>
      <c r="F265" s="43" t="str">
        <f t="shared" si="33"/>
        <v/>
      </c>
      <c r="G265" s="42" t="str">
        <f t="shared" si="30"/>
        <v/>
      </c>
      <c r="H265" s="44" t="str">
        <f t="shared" si="31"/>
        <v/>
      </c>
      <c r="I265" s="45" t="str">
        <f t="shared" si="34"/>
        <v/>
      </c>
      <c r="J265" s="45" t="str">
        <f t="shared" si="35"/>
        <v/>
      </c>
      <c r="K265" s="30" t="str">
        <f t="shared" si="32"/>
        <v/>
      </c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x14ac:dyDescent="0.25">
      <c r="A266" s="27"/>
      <c r="B266" s="37">
        <v>233</v>
      </c>
      <c r="C266" s="41">
        <f t="shared" si="27"/>
        <v>43</v>
      </c>
      <c r="D266" s="37">
        <f t="shared" si="28"/>
        <v>20</v>
      </c>
      <c r="E266" s="50" t="str">
        <f t="shared" si="29"/>
        <v/>
      </c>
      <c r="F266" s="51" t="str">
        <f t="shared" si="33"/>
        <v/>
      </c>
      <c r="G266" s="50" t="str">
        <f t="shared" si="30"/>
        <v/>
      </c>
      <c r="H266" s="52" t="str">
        <f t="shared" si="31"/>
        <v/>
      </c>
      <c r="I266" s="45" t="str">
        <f t="shared" si="34"/>
        <v/>
      </c>
      <c r="J266" s="45" t="str">
        <f t="shared" si="35"/>
        <v/>
      </c>
      <c r="K266" s="30" t="str">
        <f t="shared" si="32"/>
        <v/>
      </c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x14ac:dyDescent="0.25">
      <c r="A267" s="27"/>
      <c r="B267" s="37">
        <v>234</v>
      </c>
      <c r="C267" s="41">
        <f t="shared" si="27"/>
        <v>43</v>
      </c>
      <c r="D267" s="37">
        <f t="shared" si="28"/>
        <v>20</v>
      </c>
      <c r="E267" s="42" t="str">
        <f t="shared" si="29"/>
        <v/>
      </c>
      <c r="F267" s="43" t="str">
        <f t="shared" si="33"/>
        <v/>
      </c>
      <c r="G267" s="42" t="str">
        <f t="shared" si="30"/>
        <v/>
      </c>
      <c r="H267" s="44" t="str">
        <f t="shared" si="31"/>
        <v/>
      </c>
      <c r="I267" s="45" t="str">
        <f t="shared" si="34"/>
        <v/>
      </c>
      <c r="J267" s="45" t="str">
        <f t="shared" si="35"/>
        <v/>
      </c>
      <c r="K267" s="30" t="str">
        <f t="shared" si="32"/>
        <v/>
      </c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x14ac:dyDescent="0.25">
      <c r="A268" s="27"/>
      <c r="B268" s="37">
        <v>235</v>
      </c>
      <c r="C268" s="41">
        <f t="shared" si="27"/>
        <v>43</v>
      </c>
      <c r="D268" s="37">
        <f t="shared" si="28"/>
        <v>20</v>
      </c>
      <c r="E268" s="46" t="str">
        <f t="shared" si="29"/>
        <v/>
      </c>
      <c r="F268" s="47" t="str">
        <f t="shared" si="33"/>
        <v/>
      </c>
      <c r="G268" s="46" t="str">
        <f t="shared" si="30"/>
        <v/>
      </c>
      <c r="H268" s="48" t="str">
        <f t="shared" si="31"/>
        <v/>
      </c>
      <c r="I268" s="45" t="str">
        <f t="shared" si="34"/>
        <v/>
      </c>
      <c r="J268" s="45" t="str">
        <f t="shared" si="35"/>
        <v/>
      </c>
      <c r="K268" s="30" t="str">
        <f t="shared" si="32"/>
        <v/>
      </c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x14ac:dyDescent="0.25">
      <c r="A269" s="27"/>
      <c r="B269" s="37">
        <v>236</v>
      </c>
      <c r="C269" s="41">
        <f t="shared" si="27"/>
        <v>43</v>
      </c>
      <c r="D269" s="37">
        <f t="shared" si="28"/>
        <v>20</v>
      </c>
      <c r="E269" s="46" t="str">
        <f t="shared" si="29"/>
        <v/>
      </c>
      <c r="F269" s="47" t="str">
        <f t="shared" si="33"/>
        <v/>
      </c>
      <c r="G269" s="46" t="str">
        <f t="shared" si="30"/>
        <v/>
      </c>
      <c r="H269" s="48" t="str">
        <f t="shared" si="31"/>
        <v/>
      </c>
      <c r="I269" s="45" t="str">
        <f t="shared" si="34"/>
        <v/>
      </c>
      <c r="J269" s="45" t="str">
        <f t="shared" si="35"/>
        <v/>
      </c>
      <c r="K269" s="30" t="str">
        <f t="shared" si="32"/>
        <v/>
      </c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x14ac:dyDescent="0.25">
      <c r="A270" s="27"/>
      <c r="B270" s="37">
        <v>237</v>
      </c>
      <c r="C270" s="41">
        <f t="shared" si="27"/>
        <v>43</v>
      </c>
      <c r="D270" s="37">
        <f t="shared" si="28"/>
        <v>20</v>
      </c>
      <c r="E270" s="46" t="str">
        <f t="shared" si="29"/>
        <v/>
      </c>
      <c r="F270" s="47" t="str">
        <f t="shared" si="33"/>
        <v/>
      </c>
      <c r="G270" s="46" t="str">
        <f t="shared" si="30"/>
        <v/>
      </c>
      <c r="H270" s="48" t="str">
        <f t="shared" si="31"/>
        <v/>
      </c>
      <c r="I270" s="45" t="str">
        <f t="shared" si="34"/>
        <v/>
      </c>
      <c r="J270" s="45" t="str">
        <f t="shared" si="35"/>
        <v/>
      </c>
      <c r="K270" s="30" t="str">
        <f t="shared" si="32"/>
        <v/>
      </c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x14ac:dyDescent="0.25">
      <c r="A271" s="27"/>
      <c r="B271" s="37">
        <v>238</v>
      </c>
      <c r="C271" s="41">
        <f t="shared" si="27"/>
        <v>43</v>
      </c>
      <c r="D271" s="37">
        <f t="shared" si="28"/>
        <v>20</v>
      </c>
      <c r="E271" s="42" t="str">
        <f t="shared" si="29"/>
        <v/>
      </c>
      <c r="F271" s="43" t="str">
        <f t="shared" si="33"/>
        <v/>
      </c>
      <c r="G271" s="42" t="str">
        <f t="shared" si="30"/>
        <v/>
      </c>
      <c r="H271" s="44" t="str">
        <f t="shared" si="31"/>
        <v/>
      </c>
      <c r="I271" s="45" t="str">
        <f t="shared" si="34"/>
        <v/>
      </c>
      <c r="J271" s="45" t="str">
        <f t="shared" si="35"/>
        <v/>
      </c>
      <c r="K271" s="30" t="str">
        <f t="shared" si="32"/>
        <v/>
      </c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x14ac:dyDescent="0.25">
      <c r="A272" s="27"/>
      <c r="B272" s="37">
        <v>239</v>
      </c>
      <c r="C272" s="41">
        <f t="shared" si="27"/>
        <v>43</v>
      </c>
      <c r="D272" s="37">
        <f t="shared" si="28"/>
        <v>20</v>
      </c>
      <c r="E272" s="50" t="str">
        <f t="shared" si="29"/>
        <v/>
      </c>
      <c r="F272" s="51" t="str">
        <f t="shared" si="33"/>
        <v/>
      </c>
      <c r="G272" s="50" t="str">
        <f t="shared" si="30"/>
        <v/>
      </c>
      <c r="H272" s="52" t="str">
        <f t="shared" si="31"/>
        <v/>
      </c>
      <c r="I272" s="45" t="str">
        <f t="shared" si="34"/>
        <v/>
      </c>
      <c r="J272" s="45" t="str">
        <f t="shared" si="35"/>
        <v/>
      </c>
      <c r="K272" s="30" t="str">
        <f t="shared" si="32"/>
        <v/>
      </c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x14ac:dyDescent="0.25">
      <c r="A273" s="27"/>
      <c r="B273" s="37">
        <v>240</v>
      </c>
      <c r="C273" s="41">
        <f t="shared" si="27"/>
        <v>43</v>
      </c>
      <c r="D273" s="37">
        <f t="shared" si="28"/>
        <v>20</v>
      </c>
      <c r="E273" s="42" t="str">
        <f t="shared" si="29"/>
        <v/>
      </c>
      <c r="F273" s="43" t="str">
        <f t="shared" si="33"/>
        <v/>
      </c>
      <c r="G273" s="42" t="str">
        <f t="shared" si="30"/>
        <v/>
      </c>
      <c r="H273" s="44" t="str">
        <f t="shared" si="31"/>
        <v/>
      </c>
      <c r="I273" s="45" t="str">
        <f t="shared" si="34"/>
        <v/>
      </c>
      <c r="J273" s="45" t="str">
        <f t="shared" si="35"/>
        <v/>
      </c>
      <c r="K273" s="30" t="str">
        <f t="shared" si="32"/>
        <v/>
      </c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x14ac:dyDescent="0.25">
      <c r="A274" s="27"/>
      <c r="B274" s="37">
        <v>241</v>
      </c>
      <c r="C274" s="41">
        <f t="shared" si="27"/>
        <v>43</v>
      </c>
      <c r="D274" s="37">
        <f t="shared" si="28"/>
        <v>20</v>
      </c>
      <c r="E274" s="46" t="str">
        <f t="shared" si="29"/>
        <v/>
      </c>
      <c r="F274" s="47" t="str">
        <f t="shared" si="33"/>
        <v/>
      </c>
      <c r="G274" s="46" t="str">
        <f t="shared" si="30"/>
        <v/>
      </c>
      <c r="H274" s="48" t="str">
        <f t="shared" si="31"/>
        <v/>
      </c>
      <c r="I274" s="45" t="str">
        <f t="shared" si="34"/>
        <v/>
      </c>
      <c r="J274" s="45" t="str">
        <f t="shared" si="35"/>
        <v/>
      </c>
      <c r="K274" s="30" t="str">
        <f t="shared" si="32"/>
        <v/>
      </c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x14ac:dyDescent="0.25">
      <c r="A275" s="27"/>
      <c r="B275" s="37">
        <v>242</v>
      </c>
      <c r="C275" s="41">
        <f t="shared" si="27"/>
        <v>43</v>
      </c>
      <c r="D275" s="37">
        <f t="shared" si="28"/>
        <v>20</v>
      </c>
      <c r="E275" s="46" t="str">
        <f t="shared" si="29"/>
        <v/>
      </c>
      <c r="F275" s="47" t="str">
        <f t="shared" si="33"/>
        <v/>
      </c>
      <c r="G275" s="46" t="str">
        <f t="shared" si="30"/>
        <v/>
      </c>
      <c r="H275" s="48" t="str">
        <f t="shared" si="31"/>
        <v/>
      </c>
      <c r="I275" s="45" t="str">
        <f t="shared" si="34"/>
        <v/>
      </c>
      <c r="J275" s="45" t="str">
        <f t="shared" si="35"/>
        <v/>
      </c>
      <c r="K275" s="30" t="str">
        <f t="shared" si="32"/>
        <v/>
      </c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x14ac:dyDescent="0.25">
      <c r="A276" s="27"/>
      <c r="B276" s="37">
        <v>243</v>
      </c>
      <c r="C276" s="41">
        <f t="shared" si="27"/>
        <v>43</v>
      </c>
      <c r="D276" s="37">
        <f t="shared" si="28"/>
        <v>20</v>
      </c>
      <c r="E276" s="46" t="str">
        <f t="shared" si="29"/>
        <v/>
      </c>
      <c r="F276" s="47" t="str">
        <f t="shared" si="33"/>
        <v/>
      </c>
      <c r="G276" s="46" t="str">
        <f t="shared" si="30"/>
        <v/>
      </c>
      <c r="H276" s="48" t="str">
        <f t="shared" si="31"/>
        <v/>
      </c>
      <c r="I276" s="45" t="str">
        <f t="shared" si="34"/>
        <v/>
      </c>
      <c r="J276" s="45" t="str">
        <f t="shared" si="35"/>
        <v/>
      </c>
      <c r="K276" s="30" t="str">
        <f t="shared" si="32"/>
        <v/>
      </c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x14ac:dyDescent="0.25">
      <c r="A277" s="27"/>
      <c r="B277" s="37">
        <v>244</v>
      </c>
      <c r="C277" s="41">
        <f t="shared" si="27"/>
        <v>43</v>
      </c>
      <c r="D277" s="37">
        <f t="shared" si="28"/>
        <v>20</v>
      </c>
      <c r="E277" s="42" t="str">
        <f t="shared" si="29"/>
        <v/>
      </c>
      <c r="F277" s="43" t="str">
        <f t="shared" si="33"/>
        <v/>
      </c>
      <c r="G277" s="42" t="str">
        <f t="shared" si="30"/>
        <v/>
      </c>
      <c r="H277" s="44" t="str">
        <f t="shared" si="31"/>
        <v/>
      </c>
      <c r="I277" s="45" t="str">
        <f t="shared" si="34"/>
        <v/>
      </c>
      <c r="J277" s="45" t="str">
        <f t="shared" si="35"/>
        <v/>
      </c>
      <c r="K277" s="30" t="str">
        <f t="shared" si="32"/>
        <v/>
      </c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x14ac:dyDescent="0.25">
      <c r="A278" s="27"/>
      <c r="B278" s="37">
        <v>245</v>
      </c>
      <c r="C278" s="41">
        <f t="shared" si="27"/>
        <v>43</v>
      </c>
      <c r="D278" s="37">
        <f t="shared" si="28"/>
        <v>20</v>
      </c>
      <c r="E278" s="50" t="str">
        <f t="shared" si="29"/>
        <v/>
      </c>
      <c r="F278" s="51" t="str">
        <f t="shared" si="33"/>
        <v/>
      </c>
      <c r="G278" s="50" t="str">
        <f t="shared" si="30"/>
        <v/>
      </c>
      <c r="H278" s="52" t="str">
        <f t="shared" si="31"/>
        <v/>
      </c>
      <c r="I278" s="45" t="str">
        <f t="shared" si="34"/>
        <v/>
      </c>
      <c r="J278" s="45" t="str">
        <f t="shared" si="35"/>
        <v/>
      </c>
      <c r="K278" s="30" t="str">
        <f t="shared" si="32"/>
        <v/>
      </c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x14ac:dyDescent="0.25">
      <c r="A279" s="27"/>
      <c r="B279" s="37">
        <v>246</v>
      </c>
      <c r="C279" s="41">
        <f t="shared" si="27"/>
        <v>43</v>
      </c>
      <c r="D279" s="37">
        <f t="shared" si="28"/>
        <v>20</v>
      </c>
      <c r="E279" s="42" t="str">
        <f t="shared" si="29"/>
        <v/>
      </c>
      <c r="F279" s="43" t="str">
        <f t="shared" si="33"/>
        <v/>
      </c>
      <c r="G279" s="42" t="str">
        <f t="shared" si="30"/>
        <v/>
      </c>
      <c r="H279" s="44" t="str">
        <f t="shared" si="31"/>
        <v/>
      </c>
      <c r="I279" s="45" t="str">
        <f t="shared" si="34"/>
        <v/>
      </c>
      <c r="J279" s="45" t="str">
        <f t="shared" si="35"/>
        <v/>
      </c>
      <c r="K279" s="30" t="str">
        <f t="shared" si="32"/>
        <v/>
      </c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x14ac:dyDescent="0.25">
      <c r="A280" s="27"/>
      <c r="B280" s="37">
        <v>247</v>
      </c>
      <c r="C280" s="41">
        <f t="shared" si="27"/>
        <v>43</v>
      </c>
      <c r="D280" s="37">
        <f t="shared" si="28"/>
        <v>20</v>
      </c>
      <c r="E280" s="46" t="str">
        <f t="shared" si="29"/>
        <v/>
      </c>
      <c r="F280" s="47" t="str">
        <f t="shared" si="33"/>
        <v/>
      </c>
      <c r="G280" s="46" t="str">
        <f t="shared" si="30"/>
        <v/>
      </c>
      <c r="H280" s="48" t="str">
        <f t="shared" si="31"/>
        <v/>
      </c>
      <c r="I280" s="45" t="str">
        <f t="shared" si="34"/>
        <v/>
      </c>
      <c r="J280" s="45" t="str">
        <f t="shared" si="35"/>
        <v/>
      </c>
      <c r="K280" s="30" t="str">
        <f t="shared" si="32"/>
        <v/>
      </c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x14ac:dyDescent="0.25">
      <c r="A281" s="27"/>
      <c r="B281" s="37">
        <v>248</v>
      </c>
      <c r="C281" s="41">
        <f t="shared" si="27"/>
        <v>43</v>
      </c>
      <c r="D281" s="37">
        <f t="shared" si="28"/>
        <v>20</v>
      </c>
      <c r="E281" s="46" t="str">
        <f t="shared" si="29"/>
        <v/>
      </c>
      <c r="F281" s="47" t="str">
        <f t="shared" si="33"/>
        <v/>
      </c>
      <c r="G281" s="46" t="str">
        <f t="shared" si="30"/>
        <v/>
      </c>
      <c r="H281" s="48" t="str">
        <f t="shared" si="31"/>
        <v/>
      </c>
      <c r="I281" s="45" t="str">
        <f t="shared" si="34"/>
        <v/>
      </c>
      <c r="J281" s="45" t="str">
        <f t="shared" si="35"/>
        <v/>
      </c>
      <c r="K281" s="30" t="str">
        <f t="shared" si="32"/>
        <v/>
      </c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x14ac:dyDescent="0.25">
      <c r="A282" s="27"/>
      <c r="B282" s="37">
        <v>249</v>
      </c>
      <c r="C282" s="41">
        <f t="shared" si="27"/>
        <v>43</v>
      </c>
      <c r="D282" s="37">
        <f t="shared" si="28"/>
        <v>20</v>
      </c>
      <c r="E282" s="46" t="str">
        <f t="shared" si="29"/>
        <v/>
      </c>
      <c r="F282" s="47" t="str">
        <f t="shared" si="33"/>
        <v/>
      </c>
      <c r="G282" s="46" t="str">
        <f t="shared" si="30"/>
        <v/>
      </c>
      <c r="H282" s="48" t="str">
        <f t="shared" si="31"/>
        <v/>
      </c>
      <c r="I282" s="45" t="str">
        <f t="shared" si="34"/>
        <v/>
      </c>
      <c r="J282" s="45" t="str">
        <f t="shared" si="35"/>
        <v/>
      </c>
      <c r="K282" s="30" t="str">
        <f t="shared" si="32"/>
        <v/>
      </c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x14ac:dyDescent="0.25">
      <c r="A283" s="27"/>
      <c r="B283" s="37">
        <v>250</v>
      </c>
      <c r="C283" s="41">
        <f t="shared" si="27"/>
        <v>43</v>
      </c>
      <c r="D283" s="37">
        <f t="shared" si="28"/>
        <v>20</v>
      </c>
      <c r="E283" s="42" t="str">
        <f t="shared" si="29"/>
        <v/>
      </c>
      <c r="F283" s="43" t="str">
        <f t="shared" si="33"/>
        <v/>
      </c>
      <c r="G283" s="42" t="str">
        <f t="shared" si="30"/>
        <v/>
      </c>
      <c r="H283" s="44" t="str">
        <f t="shared" si="31"/>
        <v/>
      </c>
      <c r="I283" s="45" t="str">
        <f t="shared" si="34"/>
        <v/>
      </c>
      <c r="J283" s="45" t="str">
        <f t="shared" si="35"/>
        <v/>
      </c>
      <c r="K283" s="30" t="str">
        <f t="shared" si="32"/>
        <v/>
      </c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x14ac:dyDescent="0.25">
      <c r="A284" s="27"/>
      <c r="B284" s="37">
        <v>251</v>
      </c>
      <c r="C284" s="41">
        <f t="shared" si="27"/>
        <v>43</v>
      </c>
      <c r="D284" s="37">
        <f t="shared" si="28"/>
        <v>20</v>
      </c>
      <c r="E284" s="50" t="str">
        <f t="shared" si="29"/>
        <v/>
      </c>
      <c r="F284" s="51" t="str">
        <f t="shared" si="33"/>
        <v/>
      </c>
      <c r="G284" s="50" t="str">
        <f t="shared" si="30"/>
        <v/>
      </c>
      <c r="H284" s="52" t="str">
        <f t="shared" si="31"/>
        <v/>
      </c>
      <c r="I284" s="45" t="str">
        <f t="shared" si="34"/>
        <v/>
      </c>
      <c r="J284" s="45" t="str">
        <f t="shared" si="35"/>
        <v/>
      </c>
      <c r="K284" s="30" t="str">
        <f t="shared" si="32"/>
        <v/>
      </c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x14ac:dyDescent="0.25">
      <c r="A285" s="27"/>
      <c r="B285" s="37">
        <v>252</v>
      </c>
      <c r="C285" s="41">
        <f t="shared" si="27"/>
        <v>43</v>
      </c>
      <c r="D285" s="37">
        <f t="shared" si="28"/>
        <v>20</v>
      </c>
      <c r="E285" s="42" t="str">
        <f t="shared" si="29"/>
        <v/>
      </c>
      <c r="F285" s="43" t="str">
        <f t="shared" si="33"/>
        <v/>
      </c>
      <c r="G285" s="42" t="str">
        <f t="shared" si="30"/>
        <v/>
      </c>
      <c r="H285" s="44" t="str">
        <f t="shared" si="31"/>
        <v/>
      </c>
      <c r="I285" s="45" t="str">
        <f t="shared" si="34"/>
        <v/>
      </c>
      <c r="J285" s="45" t="str">
        <f t="shared" si="35"/>
        <v/>
      </c>
      <c r="K285" s="30" t="str">
        <f t="shared" si="32"/>
        <v/>
      </c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x14ac:dyDescent="0.25">
      <c r="A286" s="27"/>
      <c r="B286" s="37">
        <v>253</v>
      </c>
      <c r="C286" s="41">
        <f t="shared" si="27"/>
        <v>43</v>
      </c>
      <c r="D286" s="37">
        <f t="shared" si="28"/>
        <v>20</v>
      </c>
      <c r="E286" s="46" t="str">
        <f t="shared" si="29"/>
        <v/>
      </c>
      <c r="F286" s="47" t="str">
        <f t="shared" si="33"/>
        <v/>
      </c>
      <c r="G286" s="46" t="str">
        <f t="shared" si="30"/>
        <v/>
      </c>
      <c r="H286" s="48" t="str">
        <f t="shared" si="31"/>
        <v/>
      </c>
      <c r="I286" s="45" t="str">
        <f t="shared" si="34"/>
        <v/>
      </c>
      <c r="J286" s="45" t="str">
        <f t="shared" si="35"/>
        <v/>
      </c>
      <c r="K286" s="30" t="str">
        <f t="shared" si="32"/>
        <v/>
      </c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x14ac:dyDescent="0.25">
      <c r="A287" s="27"/>
      <c r="B287" s="37">
        <v>254</v>
      </c>
      <c r="C287" s="41">
        <f t="shared" si="27"/>
        <v>43</v>
      </c>
      <c r="D287" s="37">
        <f t="shared" si="28"/>
        <v>20</v>
      </c>
      <c r="E287" s="46" t="str">
        <f t="shared" si="29"/>
        <v/>
      </c>
      <c r="F287" s="47" t="str">
        <f t="shared" si="33"/>
        <v/>
      </c>
      <c r="G287" s="46" t="str">
        <f t="shared" si="30"/>
        <v/>
      </c>
      <c r="H287" s="48" t="str">
        <f t="shared" si="31"/>
        <v/>
      </c>
      <c r="I287" s="45" t="str">
        <f t="shared" si="34"/>
        <v/>
      </c>
      <c r="J287" s="45" t="str">
        <f t="shared" si="35"/>
        <v/>
      </c>
      <c r="K287" s="30" t="str">
        <f t="shared" si="32"/>
        <v/>
      </c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x14ac:dyDescent="0.25">
      <c r="A288" s="27"/>
      <c r="B288" s="37">
        <v>255</v>
      </c>
      <c r="C288" s="41">
        <f t="shared" si="27"/>
        <v>43</v>
      </c>
      <c r="D288" s="37">
        <f t="shared" si="28"/>
        <v>20</v>
      </c>
      <c r="E288" s="46" t="str">
        <f t="shared" si="29"/>
        <v/>
      </c>
      <c r="F288" s="47" t="str">
        <f t="shared" si="33"/>
        <v/>
      </c>
      <c r="G288" s="46" t="str">
        <f t="shared" si="30"/>
        <v/>
      </c>
      <c r="H288" s="48" t="str">
        <f t="shared" si="31"/>
        <v/>
      </c>
      <c r="I288" s="45" t="str">
        <f t="shared" si="34"/>
        <v/>
      </c>
      <c r="J288" s="45" t="str">
        <f t="shared" si="35"/>
        <v/>
      </c>
      <c r="K288" s="30" t="str">
        <f t="shared" si="32"/>
        <v/>
      </c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x14ac:dyDescent="0.25">
      <c r="A289" s="27"/>
      <c r="B289" s="37">
        <v>256</v>
      </c>
      <c r="C289" s="41">
        <f t="shared" ref="C289:C352" si="36">IF($Q$34=2,$D$13,($D$18-B289)*D$13/$D$18)</f>
        <v>43</v>
      </c>
      <c r="D289" s="37">
        <f t="shared" ref="D289:D352" si="37">IF(B289*$J$8&gt;$D$16*$J$8,$D$16*$J$8,B289*J$8)</f>
        <v>20</v>
      </c>
      <c r="E289" s="42" t="str">
        <f t="shared" ref="E289:E352" si="38">IF(B289&gt;$D$15,"",IF(B289*$J$8&gt;$D$16*$J$8,CONCATENATE("(",FIXED($D$16,0),")(",FIXED($J$8,2),") = "),CONCATENATE("(",FIXED(B289,0),")(",FIXED(J$8,2),") = ")))</f>
        <v/>
      </c>
      <c r="F289" s="43" t="str">
        <f t="shared" si="33"/>
        <v/>
      </c>
      <c r="G289" s="42" t="str">
        <f t="shared" ref="G289:G352" si="39">IF(B289&gt;$D$15,"",CONCATENATE("(",FIXED(F289,2),")(",FIXED($H$31,2),") = "))</f>
        <v/>
      </c>
      <c r="H289" s="44" t="str">
        <f t="shared" ref="H289:H352" si="40">IF(B289&gt;$D$15,"",F289*$H$31)</f>
        <v/>
      </c>
      <c r="I289" s="45" t="str">
        <f t="shared" si="34"/>
        <v/>
      </c>
      <c r="J289" s="45" t="str">
        <f t="shared" si="35"/>
        <v/>
      </c>
      <c r="K289" s="30" t="str">
        <f t="shared" ref="K289:K352" si="41">IF(B289&gt;$D$15,"",CONCATENATE("P(n=",B289,")"))</f>
        <v/>
      </c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x14ac:dyDescent="0.25">
      <c r="A290" s="27"/>
      <c r="B290" s="37">
        <v>257</v>
      </c>
      <c r="C290" s="41">
        <f t="shared" si="36"/>
        <v>43</v>
      </c>
      <c r="D290" s="37">
        <f t="shared" si="37"/>
        <v>20</v>
      </c>
      <c r="E290" s="50" t="str">
        <f t="shared" si="38"/>
        <v/>
      </c>
      <c r="F290" s="51" t="str">
        <f t="shared" ref="F290:F353" si="42">IF(B290&gt;$D$15,"",C290*F289/D290)</f>
        <v/>
      </c>
      <c r="G290" s="50" t="str">
        <f t="shared" si="39"/>
        <v/>
      </c>
      <c r="H290" s="52" t="str">
        <f t="shared" si="40"/>
        <v/>
      </c>
      <c r="I290" s="45" t="str">
        <f t="shared" ref="I290:I333" si="43">IF(F290="","",H290*B290)</f>
        <v/>
      </c>
      <c r="J290" s="45" t="str">
        <f t="shared" si="35"/>
        <v/>
      </c>
      <c r="K290" s="30" t="str">
        <f t="shared" si="41"/>
        <v/>
      </c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x14ac:dyDescent="0.25">
      <c r="A291" s="27"/>
      <c r="B291" s="37">
        <v>258</v>
      </c>
      <c r="C291" s="41">
        <f t="shared" si="36"/>
        <v>43</v>
      </c>
      <c r="D291" s="37">
        <f t="shared" si="37"/>
        <v>20</v>
      </c>
      <c r="E291" s="42" t="str">
        <f t="shared" si="38"/>
        <v/>
      </c>
      <c r="F291" s="43" t="str">
        <f t="shared" si="42"/>
        <v/>
      </c>
      <c r="G291" s="42" t="str">
        <f t="shared" si="39"/>
        <v/>
      </c>
      <c r="H291" s="44" t="str">
        <f t="shared" si="40"/>
        <v/>
      </c>
      <c r="I291" s="45" t="str">
        <f t="shared" si="43"/>
        <v/>
      </c>
      <c r="J291" s="45" t="str">
        <f t="shared" ref="J291:J333" si="44">IF(H291="","",H291+J290)</f>
        <v/>
      </c>
      <c r="K291" s="30" t="str">
        <f t="shared" si="41"/>
        <v/>
      </c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x14ac:dyDescent="0.25">
      <c r="A292" s="27"/>
      <c r="B292" s="37">
        <v>259</v>
      </c>
      <c r="C292" s="41">
        <f t="shared" si="36"/>
        <v>43</v>
      </c>
      <c r="D292" s="37">
        <f t="shared" si="37"/>
        <v>20</v>
      </c>
      <c r="E292" s="46" t="str">
        <f t="shared" si="38"/>
        <v/>
      </c>
      <c r="F292" s="47" t="str">
        <f t="shared" si="42"/>
        <v/>
      </c>
      <c r="G292" s="46" t="str">
        <f t="shared" si="39"/>
        <v/>
      </c>
      <c r="H292" s="48" t="str">
        <f t="shared" si="40"/>
        <v/>
      </c>
      <c r="I292" s="45" t="str">
        <f t="shared" si="43"/>
        <v/>
      </c>
      <c r="J292" s="45" t="str">
        <f t="shared" si="44"/>
        <v/>
      </c>
      <c r="K292" s="30" t="str">
        <f t="shared" si="41"/>
        <v/>
      </c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x14ac:dyDescent="0.25">
      <c r="A293" s="27"/>
      <c r="B293" s="37">
        <v>260</v>
      </c>
      <c r="C293" s="41">
        <f t="shared" si="36"/>
        <v>43</v>
      </c>
      <c r="D293" s="37">
        <f t="shared" si="37"/>
        <v>20</v>
      </c>
      <c r="E293" s="46" t="str">
        <f t="shared" si="38"/>
        <v/>
      </c>
      <c r="F293" s="47" t="str">
        <f t="shared" si="42"/>
        <v/>
      </c>
      <c r="G293" s="46" t="str">
        <f t="shared" si="39"/>
        <v/>
      </c>
      <c r="H293" s="48" t="str">
        <f t="shared" si="40"/>
        <v/>
      </c>
      <c r="I293" s="45" t="str">
        <f t="shared" si="43"/>
        <v/>
      </c>
      <c r="J293" s="45" t="str">
        <f t="shared" si="44"/>
        <v/>
      </c>
      <c r="K293" s="30" t="str">
        <f t="shared" si="41"/>
        <v/>
      </c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x14ac:dyDescent="0.25">
      <c r="A294" s="27"/>
      <c r="B294" s="37">
        <v>261</v>
      </c>
      <c r="C294" s="41">
        <f t="shared" si="36"/>
        <v>43</v>
      </c>
      <c r="D294" s="37">
        <f t="shared" si="37"/>
        <v>20</v>
      </c>
      <c r="E294" s="46" t="str">
        <f t="shared" si="38"/>
        <v/>
      </c>
      <c r="F294" s="47" t="str">
        <f t="shared" si="42"/>
        <v/>
      </c>
      <c r="G294" s="46" t="str">
        <f t="shared" si="39"/>
        <v/>
      </c>
      <c r="H294" s="48" t="str">
        <f t="shared" si="40"/>
        <v/>
      </c>
      <c r="I294" s="45" t="str">
        <f t="shared" si="43"/>
        <v/>
      </c>
      <c r="J294" s="45" t="str">
        <f t="shared" si="44"/>
        <v/>
      </c>
      <c r="K294" s="30" t="str">
        <f t="shared" si="41"/>
        <v/>
      </c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x14ac:dyDescent="0.25">
      <c r="A295" s="27"/>
      <c r="B295" s="37">
        <v>262</v>
      </c>
      <c r="C295" s="41">
        <f t="shared" si="36"/>
        <v>43</v>
      </c>
      <c r="D295" s="37">
        <f t="shared" si="37"/>
        <v>20</v>
      </c>
      <c r="E295" s="42" t="str">
        <f t="shared" si="38"/>
        <v/>
      </c>
      <c r="F295" s="43" t="str">
        <f t="shared" si="42"/>
        <v/>
      </c>
      <c r="G295" s="42" t="str">
        <f t="shared" si="39"/>
        <v/>
      </c>
      <c r="H295" s="44" t="str">
        <f t="shared" si="40"/>
        <v/>
      </c>
      <c r="I295" s="45" t="str">
        <f t="shared" si="43"/>
        <v/>
      </c>
      <c r="J295" s="45" t="str">
        <f t="shared" si="44"/>
        <v/>
      </c>
      <c r="K295" s="30" t="str">
        <f t="shared" si="41"/>
        <v/>
      </c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x14ac:dyDescent="0.25">
      <c r="A296" s="27"/>
      <c r="B296" s="37">
        <v>263</v>
      </c>
      <c r="C296" s="41">
        <f t="shared" si="36"/>
        <v>43</v>
      </c>
      <c r="D296" s="37">
        <f t="shared" si="37"/>
        <v>20</v>
      </c>
      <c r="E296" s="50" t="str">
        <f t="shared" si="38"/>
        <v/>
      </c>
      <c r="F296" s="51" t="str">
        <f t="shared" si="42"/>
        <v/>
      </c>
      <c r="G296" s="50" t="str">
        <f t="shared" si="39"/>
        <v/>
      </c>
      <c r="H296" s="52" t="str">
        <f t="shared" si="40"/>
        <v/>
      </c>
      <c r="I296" s="45" t="str">
        <f t="shared" si="43"/>
        <v/>
      </c>
      <c r="J296" s="45" t="str">
        <f t="shared" si="44"/>
        <v/>
      </c>
      <c r="K296" s="30" t="str">
        <f t="shared" si="41"/>
        <v/>
      </c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x14ac:dyDescent="0.25">
      <c r="A297" s="27"/>
      <c r="B297" s="37">
        <v>264</v>
      </c>
      <c r="C297" s="41">
        <f t="shared" si="36"/>
        <v>43</v>
      </c>
      <c r="D297" s="37">
        <f t="shared" si="37"/>
        <v>20</v>
      </c>
      <c r="E297" s="42" t="str">
        <f t="shared" si="38"/>
        <v/>
      </c>
      <c r="F297" s="43" t="str">
        <f t="shared" si="42"/>
        <v/>
      </c>
      <c r="G297" s="42" t="str">
        <f t="shared" si="39"/>
        <v/>
      </c>
      <c r="H297" s="44" t="str">
        <f t="shared" si="40"/>
        <v/>
      </c>
      <c r="I297" s="45" t="str">
        <f t="shared" si="43"/>
        <v/>
      </c>
      <c r="J297" s="45" t="str">
        <f t="shared" si="44"/>
        <v/>
      </c>
      <c r="K297" s="30" t="str">
        <f t="shared" si="41"/>
        <v/>
      </c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x14ac:dyDescent="0.25">
      <c r="A298" s="27"/>
      <c r="B298" s="37">
        <v>265</v>
      </c>
      <c r="C298" s="41">
        <f t="shared" si="36"/>
        <v>43</v>
      </c>
      <c r="D298" s="37">
        <f t="shared" si="37"/>
        <v>20</v>
      </c>
      <c r="E298" s="46" t="str">
        <f t="shared" si="38"/>
        <v/>
      </c>
      <c r="F298" s="47" t="str">
        <f t="shared" si="42"/>
        <v/>
      </c>
      <c r="G298" s="46" t="str">
        <f t="shared" si="39"/>
        <v/>
      </c>
      <c r="H298" s="48" t="str">
        <f t="shared" si="40"/>
        <v/>
      </c>
      <c r="I298" s="45" t="str">
        <f t="shared" si="43"/>
        <v/>
      </c>
      <c r="J298" s="45" t="str">
        <f t="shared" si="44"/>
        <v/>
      </c>
      <c r="K298" s="30" t="str">
        <f t="shared" si="41"/>
        <v/>
      </c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x14ac:dyDescent="0.25">
      <c r="A299" s="27"/>
      <c r="B299" s="37">
        <v>266</v>
      </c>
      <c r="C299" s="41">
        <f t="shared" si="36"/>
        <v>43</v>
      </c>
      <c r="D299" s="37">
        <f t="shared" si="37"/>
        <v>20</v>
      </c>
      <c r="E299" s="46" t="str">
        <f t="shared" si="38"/>
        <v/>
      </c>
      <c r="F299" s="47" t="str">
        <f t="shared" si="42"/>
        <v/>
      </c>
      <c r="G299" s="46" t="str">
        <f t="shared" si="39"/>
        <v/>
      </c>
      <c r="H299" s="48" t="str">
        <f t="shared" si="40"/>
        <v/>
      </c>
      <c r="I299" s="45" t="str">
        <f t="shared" si="43"/>
        <v/>
      </c>
      <c r="J299" s="45" t="str">
        <f t="shared" si="44"/>
        <v/>
      </c>
      <c r="K299" s="30" t="str">
        <f t="shared" si="41"/>
        <v/>
      </c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x14ac:dyDescent="0.25">
      <c r="A300" s="27"/>
      <c r="B300" s="37">
        <v>267</v>
      </c>
      <c r="C300" s="41">
        <f t="shared" si="36"/>
        <v>43</v>
      </c>
      <c r="D300" s="37">
        <f t="shared" si="37"/>
        <v>20</v>
      </c>
      <c r="E300" s="46" t="str">
        <f t="shared" si="38"/>
        <v/>
      </c>
      <c r="F300" s="47" t="str">
        <f t="shared" si="42"/>
        <v/>
      </c>
      <c r="G300" s="46" t="str">
        <f t="shared" si="39"/>
        <v/>
      </c>
      <c r="H300" s="48" t="str">
        <f t="shared" si="40"/>
        <v/>
      </c>
      <c r="I300" s="45" t="str">
        <f t="shared" si="43"/>
        <v/>
      </c>
      <c r="J300" s="45" t="str">
        <f t="shared" si="44"/>
        <v/>
      </c>
      <c r="K300" s="30" t="str">
        <f t="shared" si="41"/>
        <v/>
      </c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x14ac:dyDescent="0.25">
      <c r="A301" s="27"/>
      <c r="B301" s="37">
        <v>268</v>
      </c>
      <c r="C301" s="41">
        <f t="shared" si="36"/>
        <v>43</v>
      </c>
      <c r="D301" s="37">
        <f t="shared" si="37"/>
        <v>20</v>
      </c>
      <c r="E301" s="42" t="str">
        <f t="shared" si="38"/>
        <v/>
      </c>
      <c r="F301" s="43" t="str">
        <f t="shared" si="42"/>
        <v/>
      </c>
      <c r="G301" s="42" t="str">
        <f t="shared" si="39"/>
        <v/>
      </c>
      <c r="H301" s="44" t="str">
        <f t="shared" si="40"/>
        <v/>
      </c>
      <c r="I301" s="45" t="str">
        <f t="shared" si="43"/>
        <v/>
      </c>
      <c r="J301" s="45" t="str">
        <f t="shared" si="44"/>
        <v/>
      </c>
      <c r="K301" s="30" t="str">
        <f t="shared" si="41"/>
        <v/>
      </c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x14ac:dyDescent="0.25">
      <c r="A302" s="27"/>
      <c r="B302" s="37">
        <v>269</v>
      </c>
      <c r="C302" s="41">
        <f t="shared" si="36"/>
        <v>43</v>
      </c>
      <c r="D302" s="37">
        <f t="shared" si="37"/>
        <v>20</v>
      </c>
      <c r="E302" s="50" t="str">
        <f t="shared" si="38"/>
        <v/>
      </c>
      <c r="F302" s="51" t="str">
        <f t="shared" si="42"/>
        <v/>
      </c>
      <c r="G302" s="50" t="str">
        <f t="shared" si="39"/>
        <v/>
      </c>
      <c r="H302" s="52" t="str">
        <f t="shared" si="40"/>
        <v/>
      </c>
      <c r="I302" s="45" t="str">
        <f t="shared" si="43"/>
        <v/>
      </c>
      <c r="J302" s="45" t="str">
        <f t="shared" si="44"/>
        <v/>
      </c>
      <c r="K302" s="30" t="str">
        <f t="shared" si="41"/>
        <v/>
      </c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x14ac:dyDescent="0.25">
      <c r="A303" s="27"/>
      <c r="B303" s="37">
        <v>270</v>
      </c>
      <c r="C303" s="41">
        <f t="shared" si="36"/>
        <v>43</v>
      </c>
      <c r="D303" s="37">
        <f t="shared" si="37"/>
        <v>20</v>
      </c>
      <c r="E303" s="42" t="str">
        <f t="shared" si="38"/>
        <v/>
      </c>
      <c r="F303" s="43" t="str">
        <f t="shared" si="42"/>
        <v/>
      </c>
      <c r="G303" s="42" t="str">
        <f t="shared" si="39"/>
        <v/>
      </c>
      <c r="H303" s="44" t="str">
        <f t="shared" si="40"/>
        <v/>
      </c>
      <c r="I303" s="45" t="str">
        <f t="shared" si="43"/>
        <v/>
      </c>
      <c r="J303" s="45" t="str">
        <f t="shared" si="44"/>
        <v/>
      </c>
      <c r="K303" s="30" t="str">
        <f t="shared" si="41"/>
        <v/>
      </c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x14ac:dyDescent="0.25">
      <c r="A304" s="27"/>
      <c r="B304" s="37">
        <v>271</v>
      </c>
      <c r="C304" s="41">
        <f t="shared" si="36"/>
        <v>43</v>
      </c>
      <c r="D304" s="37">
        <f t="shared" si="37"/>
        <v>20</v>
      </c>
      <c r="E304" s="46" t="str">
        <f t="shared" si="38"/>
        <v/>
      </c>
      <c r="F304" s="47" t="str">
        <f t="shared" si="42"/>
        <v/>
      </c>
      <c r="G304" s="46" t="str">
        <f t="shared" si="39"/>
        <v/>
      </c>
      <c r="H304" s="48" t="str">
        <f t="shared" si="40"/>
        <v/>
      </c>
      <c r="I304" s="45" t="str">
        <f t="shared" si="43"/>
        <v/>
      </c>
      <c r="J304" s="45" t="str">
        <f t="shared" si="44"/>
        <v/>
      </c>
      <c r="K304" s="30" t="str">
        <f t="shared" si="41"/>
        <v/>
      </c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x14ac:dyDescent="0.25">
      <c r="A305" s="27"/>
      <c r="B305" s="37">
        <v>272</v>
      </c>
      <c r="C305" s="41">
        <f t="shared" si="36"/>
        <v>43</v>
      </c>
      <c r="D305" s="37">
        <f t="shared" si="37"/>
        <v>20</v>
      </c>
      <c r="E305" s="46" t="str">
        <f t="shared" si="38"/>
        <v/>
      </c>
      <c r="F305" s="47" t="str">
        <f t="shared" si="42"/>
        <v/>
      </c>
      <c r="G305" s="46" t="str">
        <f t="shared" si="39"/>
        <v/>
      </c>
      <c r="H305" s="48" t="str">
        <f t="shared" si="40"/>
        <v/>
      </c>
      <c r="I305" s="45" t="str">
        <f t="shared" si="43"/>
        <v/>
      </c>
      <c r="J305" s="45" t="str">
        <f t="shared" si="44"/>
        <v/>
      </c>
      <c r="K305" s="30" t="str">
        <f t="shared" si="41"/>
        <v/>
      </c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x14ac:dyDescent="0.25">
      <c r="A306" s="27"/>
      <c r="B306" s="37">
        <v>273</v>
      </c>
      <c r="C306" s="41">
        <f t="shared" si="36"/>
        <v>43</v>
      </c>
      <c r="D306" s="37">
        <f t="shared" si="37"/>
        <v>20</v>
      </c>
      <c r="E306" s="46" t="str">
        <f t="shared" si="38"/>
        <v/>
      </c>
      <c r="F306" s="47" t="str">
        <f t="shared" si="42"/>
        <v/>
      </c>
      <c r="G306" s="46" t="str">
        <f t="shared" si="39"/>
        <v/>
      </c>
      <c r="H306" s="48" t="str">
        <f t="shared" si="40"/>
        <v/>
      </c>
      <c r="I306" s="45" t="str">
        <f t="shared" si="43"/>
        <v/>
      </c>
      <c r="J306" s="45" t="str">
        <f t="shared" si="44"/>
        <v/>
      </c>
      <c r="K306" s="30" t="str">
        <f t="shared" si="41"/>
        <v/>
      </c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x14ac:dyDescent="0.25">
      <c r="A307" s="27"/>
      <c r="B307" s="37">
        <v>274</v>
      </c>
      <c r="C307" s="41">
        <f t="shared" si="36"/>
        <v>43</v>
      </c>
      <c r="D307" s="37">
        <f t="shared" si="37"/>
        <v>20</v>
      </c>
      <c r="E307" s="42" t="str">
        <f t="shared" si="38"/>
        <v/>
      </c>
      <c r="F307" s="43" t="str">
        <f t="shared" si="42"/>
        <v/>
      </c>
      <c r="G307" s="42" t="str">
        <f t="shared" si="39"/>
        <v/>
      </c>
      <c r="H307" s="44" t="str">
        <f t="shared" si="40"/>
        <v/>
      </c>
      <c r="I307" s="45" t="str">
        <f t="shared" si="43"/>
        <v/>
      </c>
      <c r="J307" s="45" t="str">
        <f t="shared" si="44"/>
        <v/>
      </c>
      <c r="K307" s="30" t="str">
        <f t="shared" si="41"/>
        <v/>
      </c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x14ac:dyDescent="0.25">
      <c r="A308" s="27"/>
      <c r="B308" s="37">
        <v>275</v>
      </c>
      <c r="C308" s="41">
        <f t="shared" si="36"/>
        <v>43</v>
      </c>
      <c r="D308" s="37">
        <f t="shared" si="37"/>
        <v>20</v>
      </c>
      <c r="E308" s="50" t="str">
        <f t="shared" si="38"/>
        <v/>
      </c>
      <c r="F308" s="51" t="str">
        <f t="shared" si="42"/>
        <v/>
      </c>
      <c r="G308" s="50" t="str">
        <f t="shared" si="39"/>
        <v/>
      </c>
      <c r="H308" s="52" t="str">
        <f t="shared" si="40"/>
        <v/>
      </c>
      <c r="I308" s="45" t="str">
        <f t="shared" si="43"/>
        <v/>
      </c>
      <c r="J308" s="45" t="str">
        <f t="shared" si="44"/>
        <v/>
      </c>
      <c r="K308" s="30" t="str">
        <f t="shared" si="41"/>
        <v/>
      </c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x14ac:dyDescent="0.25">
      <c r="A309" s="27"/>
      <c r="B309" s="37">
        <v>276</v>
      </c>
      <c r="C309" s="41">
        <f t="shared" si="36"/>
        <v>43</v>
      </c>
      <c r="D309" s="37">
        <f t="shared" si="37"/>
        <v>20</v>
      </c>
      <c r="E309" s="42" t="str">
        <f t="shared" si="38"/>
        <v/>
      </c>
      <c r="F309" s="43" t="str">
        <f t="shared" si="42"/>
        <v/>
      </c>
      <c r="G309" s="42" t="str">
        <f t="shared" si="39"/>
        <v/>
      </c>
      <c r="H309" s="44" t="str">
        <f t="shared" si="40"/>
        <v/>
      </c>
      <c r="I309" s="45" t="str">
        <f t="shared" si="43"/>
        <v/>
      </c>
      <c r="J309" s="45" t="str">
        <f t="shared" si="44"/>
        <v/>
      </c>
      <c r="K309" s="30" t="str">
        <f t="shared" si="41"/>
        <v/>
      </c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x14ac:dyDescent="0.25">
      <c r="A310" s="27"/>
      <c r="B310" s="37">
        <v>277</v>
      </c>
      <c r="C310" s="41">
        <f t="shared" si="36"/>
        <v>43</v>
      </c>
      <c r="D310" s="37">
        <f t="shared" si="37"/>
        <v>20</v>
      </c>
      <c r="E310" s="46" t="str">
        <f t="shared" si="38"/>
        <v/>
      </c>
      <c r="F310" s="47" t="str">
        <f t="shared" si="42"/>
        <v/>
      </c>
      <c r="G310" s="46" t="str">
        <f t="shared" si="39"/>
        <v/>
      </c>
      <c r="H310" s="48" t="str">
        <f t="shared" si="40"/>
        <v/>
      </c>
      <c r="I310" s="45" t="str">
        <f t="shared" si="43"/>
        <v/>
      </c>
      <c r="J310" s="45" t="str">
        <f t="shared" si="44"/>
        <v/>
      </c>
      <c r="K310" s="30" t="str">
        <f t="shared" si="41"/>
        <v/>
      </c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x14ac:dyDescent="0.25">
      <c r="A311" s="27"/>
      <c r="B311" s="37">
        <v>278</v>
      </c>
      <c r="C311" s="41">
        <f t="shared" si="36"/>
        <v>43</v>
      </c>
      <c r="D311" s="37">
        <f t="shared" si="37"/>
        <v>20</v>
      </c>
      <c r="E311" s="46" t="str">
        <f t="shared" si="38"/>
        <v/>
      </c>
      <c r="F311" s="47" t="str">
        <f t="shared" si="42"/>
        <v/>
      </c>
      <c r="G311" s="46" t="str">
        <f t="shared" si="39"/>
        <v/>
      </c>
      <c r="H311" s="48" t="str">
        <f t="shared" si="40"/>
        <v/>
      </c>
      <c r="I311" s="45" t="str">
        <f t="shared" si="43"/>
        <v/>
      </c>
      <c r="J311" s="45" t="str">
        <f t="shared" si="44"/>
        <v/>
      </c>
      <c r="K311" s="30" t="str">
        <f t="shared" si="41"/>
        <v/>
      </c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x14ac:dyDescent="0.25">
      <c r="A312" s="27"/>
      <c r="B312" s="37">
        <v>279</v>
      </c>
      <c r="C312" s="41">
        <f t="shared" si="36"/>
        <v>43</v>
      </c>
      <c r="D312" s="37">
        <f t="shared" si="37"/>
        <v>20</v>
      </c>
      <c r="E312" s="46" t="str">
        <f t="shared" si="38"/>
        <v/>
      </c>
      <c r="F312" s="47" t="str">
        <f t="shared" si="42"/>
        <v/>
      </c>
      <c r="G312" s="46" t="str">
        <f t="shared" si="39"/>
        <v/>
      </c>
      <c r="H312" s="48" t="str">
        <f t="shared" si="40"/>
        <v/>
      </c>
      <c r="I312" s="45" t="str">
        <f t="shared" si="43"/>
        <v/>
      </c>
      <c r="J312" s="45" t="str">
        <f t="shared" si="44"/>
        <v/>
      </c>
      <c r="K312" s="30" t="str">
        <f t="shared" si="41"/>
        <v/>
      </c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x14ac:dyDescent="0.25">
      <c r="A313" s="27"/>
      <c r="B313" s="37">
        <v>280</v>
      </c>
      <c r="C313" s="41">
        <f t="shared" si="36"/>
        <v>43</v>
      </c>
      <c r="D313" s="37">
        <f t="shared" si="37"/>
        <v>20</v>
      </c>
      <c r="E313" s="42" t="str">
        <f t="shared" si="38"/>
        <v/>
      </c>
      <c r="F313" s="43" t="str">
        <f t="shared" si="42"/>
        <v/>
      </c>
      <c r="G313" s="42" t="str">
        <f t="shared" si="39"/>
        <v/>
      </c>
      <c r="H313" s="44" t="str">
        <f t="shared" si="40"/>
        <v/>
      </c>
      <c r="I313" s="45" t="str">
        <f t="shared" si="43"/>
        <v/>
      </c>
      <c r="J313" s="45" t="str">
        <f t="shared" si="44"/>
        <v/>
      </c>
      <c r="K313" s="30" t="str">
        <f t="shared" si="41"/>
        <v/>
      </c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x14ac:dyDescent="0.25">
      <c r="A314" s="27"/>
      <c r="B314" s="37">
        <v>281</v>
      </c>
      <c r="C314" s="41">
        <f t="shared" si="36"/>
        <v>43</v>
      </c>
      <c r="D314" s="37">
        <f t="shared" si="37"/>
        <v>20</v>
      </c>
      <c r="E314" s="50" t="str">
        <f t="shared" si="38"/>
        <v/>
      </c>
      <c r="F314" s="51" t="str">
        <f t="shared" si="42"/>
        <v/>
      </c>
      <c r="G314" s="50" t="str">
        <f t="shared" si="39"/>
        <v/>
      </c>
      <c r="H314" s="52" t="str">
        <f t="shared" si="40"/>
        <v/>
      </c>
      <c r="I314" s="45" t="str">
        <f t="shared" si="43"/>
        <v/>
      </c>
      <c r="J314" s="45" t="str">
        <f t="shared" si="44"/>
        <v/>
      </c>
      <c r="K314" s="30" t="str">
        <f t="shared" si="41"/>
        <v/>
      </c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x14ac:dyDescent="0.25">
      <c r="A315" s="27"/>
      <c r="B315" s="37">
        <v>282</v>
      </c>
      <c r="C315" s="41">
        <f t="shared" si="36"/>
        <v>43</v>
      </c>
      <c r="D315" s="37">
        <f t="shared" si="37"/>
        <v>20</v>
      </c>
      <c r="E315" s="42" t="str">
        <f t="shared" si="38"/>
        <v/>
      </c>
      <c r="F315" s="43" t="str">
        <f t="shared" si="42"/>
        <v/>
      </c>
      <c r="G315" s="42" t="str">
        <f t="shared" si="39"/>
        <v/>
      </c>
      <c r="H315" s="44" t="str">
        <f t="shared" si="40"/>
        <v/>
      </c>
      <c r="I315" s="45" t="str">
        <f t="shared" si="43"/>
        <v/>
      </c>
      <c r="J315" s="45" t="str">
        <f t="shared" si="44"/>
        <v/>
      </c>
      <c r="K315" s="30" t="str">
        <f t="shared" si="41"/>
        <v/>
      </c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x14ac:dyDescent="0.25">
      <c r="A316" s="27"/>
      <c r="B316" s="37">
        <v>283</v>
      </c>
      <c r="C316" s="41">
        <f t="shared" si="36"/>
        <v>43</v>
      </c>
      <c r="D316" s="37">
        <f t="shared" si="37"/>
        <v>20</v>
      </c>
      <c r="E316" s="46" t="str">
        <f t="shared" si="38"/>
        <v/>
      </c>
      <c r="F316" s="47" t="str">
        <f t="shared" si="42"/>
        <v/>
      </c>
      <c r="G316" s="46" t="str">
        <f t="shared" si="39"/>
        <v/>
      </c>
      <c r="H316" s="48" t="str">
        <f t="shared" si="40"/>
        <v/>
      </c>
      <c r="I316" s="45" t="str">
        <f t="shared" si="43"/>
        <v/>
      </c>
      <c r="J316" s="45" t="str">
        <f t="shared" si="44"/>
        <v/>
      </c>
      <c r="K316" s="30" t="str">
        <f t="shared" si="41"/>
        <v/>
      </c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x14ac:dyDescent="0.25">
      <c r="A317" s="27"/>
      <c r="B317" s="37">
        <v>284</v>
      </c>
      <c r="C317" s="41">
        <f t="shared" si="36"/>
        <v>43</v>
      </c>
      <c r="D317" s="37">
        <f t="shared" si="37"/>
        <v>20</v>
      </c>
      <c r="E317" s="46" t="str">
        <f t="shared" si="38"/>
        <v/>
      </c>
      <c r="F317" s="47" t="str">
        <f t="shared" si="42"/>
        <v/>
      </c>
      <c r="G317" s="46" t="str">
        <f t="shared" si="39"/>
        <v/>
      </c>
      <c r="H317" s="48" t="str">
        <f t="shared" si="40"/>
        <v/>
      </c>
      <c r="I317" s="45" t="str">
        <f t="shared" si="43"/>
        <v/>
      </c>
      <c r="J317" s="45" t="str">
        <f t="shared" si="44"/>
        <v/>
      </c>
      <c r="K317" s="30" t="str">
        <f t="shared" si="41"/>
        <v/>
      </c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x14ac:dyDescent="0.25">
      <c r="A318" s="27"/>
      <c r="B318" s="37">
        <v>285</v>
      </c>
      <c r="C318" s="41">
        <f t="shared" si="36"/>
        <v>43</v>
      </c>
      <c r="D318" s="37">
        <f t="shared" si="37"/>
        <v>20</v>
      </c>
      <c r="E318" s="46" t="str">
        <f t="shared" si="38"/>
        <v/>
      </c>
      <c r="F318" s="47" t="str">
        <f t="shared" si="42"/>
        <v/>
      </c>
      <c r="G318" s="46" t="str">
        <f t="shared" si="39"/>
        <v/>
      </c>
      <c r="H318" s="48" t="str">
        <f t="shared" si="40"/>
        <v/>
      </c>
      <c r="I318" s="45" t="str">
        <f t="shared" si="43"/>
        <v/>
      </c>
      <c r="J318" s="45" t="str">
        <f t="shared" si="44"/>
        <v/>
      </c>
      <c r="K318" s="30" t="str">
        <f t="shared" si="41"/>
        <v/>
      </c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x14ac:dyDescent="0.25">
      <c r="A319" s="27"/>
      <c r="B319" s="37">
        <v>286</v>
      </c>
      <c r="C319" s="41">
        <f t="shared" si="36"/>
        <v>43</v>
      </c>
      <c r="D319" s="37">
        <f t="shared" si="37"/>
        <v>20</v>
      </c>
      <c r="E319" s="42" t="str">
        <f t="shared" si="38"/>
        <v/>
      </c>
      <c r="F319" s="43" t="str">
        <f t="shared" si="42"/>
        <v/>
      </c>
      <c r="G319" s="42" t="str">
        <f t="shared" si="39"/>
        <v/>
      </c>
      <c r="H319" s="44" t="str">
        <f t="shared" si="40"/>
        <v/>
      </c>
      <c r="I319" s="45" t="str">
        <f t="shared" si="43"/>
        <v/>
      </c>
      <c r="J319" s="45" t="str">
        <f t="shared" si="44"/>
        <v/>
      </c>
      <c r="K319" s="30" t="str">
        <f t="shared" si="41"/>
        <v/>
      </c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x14ac:dyDescent="0.25">
      <c r="A320" s="27"/>
      <c r="B320" s="37">
        <v>287</v>
      </c>
      <c r="C320" s="41">
        <f t="shared" si="36"/>
        <v>43</v>
      </c>
      <c r="D320" s="37">
        <f t="shared" si="37"/>
        <v>20</v>
      </c>
      <c r="E320" s="50" t="str">
        <f t="shared" si="38"/>
        <v/>
      </c>
      <c r="F320" s="51" t="str">
        <f t="shared" si="42"/>
        <v/>
      </c>
      <c r="G320" s="50" t="str">
        <f t="shared" si="39"/>
        <v/>
      </c>
      <c r="H320" s="52" t="str">
        <f t="shared" si="40"/>
        <v/>
      </c>
      <c r="I320" s="45" t="str">
        <f t="shared" si="43"/>
        <v/>
      </c>
      <c r="J320" s="45" t="str">
        <f t="shared" si="44"/>
        <v/>
      </c>
      <c r="K320" s="30" t="str">
        <f t="shared" si="41"/>
        <v/>
      </c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x14ac:dyDescent="0.25">
      <c r="A321" s="27"/>
      <c r="B321" s="37">
        <v>288</v>
      </c>
      <c r="C321" s="41">
        <f t="shared" si="36"/>
        <v>43</v>
      </c>
      <c r="D321" s="37">
        <f t="shared" si="37"/>
        <v>20</v>
      </c>
      <c r="E321" s="46" t="str">
        <f t="shared" si="38"/>
        <v/>
      </c>
      <c r="F321" s="47" t="str">
        <f t="shared" si="42"/>
        <v/>
      </c>
      <c r="G321" s="46" t="str">
        <f t="shared" si="39"/>
        <v/>
      </c>
      <c r="H321" s="48" t="str">
        <f t="shared" si="40"/>
        <v/>
      </c>
      <c r="I321" s="45" t="str">
        <f t="shared" si="43"/>
        <v/>
      </c>
      <c r="J321" s="45" t="str">
        <f t="shared" si="44"/>
        <v/>
      </c>
      <c r="K321" s="30" t="str">
        <f t="shared" si="41"/>
        <v/>
      </c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x14ac:dyDescent="0.25">
      <c r="A322" s="27"/>
      <c r="B322" s="37">
        <v>289</v>
      </c>
      <c r="C322" s="41">
        <f t="shared" si="36"/>
        <v>43</v>
      </c>
      <c r="D322" s="37">
        <f t="shared" si="37"/>
        <v>20</v>
      </c>
      <c r="E322" s="46" t="str">
        <f t="shared" si="38"/>
        <v/>
      </c>
      <c r="F322" s="47" t="str">
        <f t="shared" si="42"/>
        <v/>
      </c>
      <c r="G322" s="46" t="str">
        <f t="shared" si="39"/>
        <v/>
      </c>
      <c r="H322" s="48" t="str">
        <f t="shared" si="40"/>
        <v/>
      </c>
      <c r="I322" s="45" t="str">
        <f t="shared" si="43"/>
        <v/>
      </c>
      <c r="J322" s="45" t="str">
        <f t="shared" si="44"/>
        <v/>
      </c>
      <c r="K322" s="30" t="str">
        <f t="shared" si="41"/>
        <v/>
      </c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x14ac:dyDescent="0.25">
      <c r="A323" s="27"/>
      <c r="B323" s="37">
        <v>290</v>
      </c>
      <c r="C323" s="41">
        <f t="shared" si="36"/>
        <v>43</v>
      </c>
      <c r="D323" s="37">
        <f t="shared" si="37"/>
        <v>20</v>
      </c>
      <c r="E323" s="42" t="str">
        <f t="shared" si="38"/>
        <v/>
      </c>
      <c r="F323" s="43" t="str">
        <f t="shared" si="42"/>
        <v/>
      </c>
      <c r="G323" s="42" t="str">
        <f t="shared" si="39"/>
        <v/>
      </c>
      <c r="H323" s="44" t="str">
        <f t="shared" si="40"/>
        <v/>
      </c>
      <c r="I323" s="45" t="str">
        <f t="shared" si="43"/>
        <v/>
      </c>
      <c r="J323" s="45" t="str">
        <f t="shared" si="44"/>
        <v/>
      </c>
      <c r="K323" s="30" t="str">
        <f t="shared" si="41"/>
        <v/>
      </c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x14ac:dyDescent="0.25">
      <c r="A324" s="27"/>
      <c r="B324" s="37">
        <v>291</v>
      </c>
      <c r="C324" s="41">
        <f t="shared" si="36"/>
        <v>43</v>
      </c>
      <c r="D324" s="37">
        <f t="shared" si="37"/>
        <v>20</v>
      </c>
      <c r="E324" s="46" t="str">
        <f t="shared" si="38"/>
        <v/>
      </c>
      <c r="F324" s="47" t="str">
        <f t="shared" si="42"/>
        <v/>
      </c>
      <c r="G324" s="46" t="str">
        <f t="shared" si="39"/>
        <v/>
      </c>
      <c r="H324" s="48" t="str">
        <f t="shared" si="40"/>
        <v/>
      </c>
      <c r="I324" s="45" t="str">
        <f t="shared" si="43"/>
        <v/>
      </c>
      <c r="J324" s="45" t="str">
        <f t="shared" si="44"/>
        <v/>
      </c>
      <c r="K324" s="30" t="str">
        <f t="shared" si="41"/>
        <v/>
      </c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x14ac:dyDescent="0.25">
      <c r="A325" s="27"/>
      <c r="B325" s="37">
        <v>292</v>
      </c>
      <c r="C325" s="41">
        <f t="shared" si="36"/>
        <v>43</v>
      </c>
      <c r="D325" s="37">
        <f t="shared" si="37"/>
        <v>20</v>
      </c>
      <c r="E325" s="46" t="str">
        <f t="shared" si="38"/>
        <v/>
      </c>
      <c r="F325" s="47" t="str">
        <f t="shared" si="42"/>
        <v/>
      </c>
      <c r="G325" s="46" t="str">
        <f t="shared" si="39"/>
        <v/>
      </c>
      <c r="H325" s="48" t="str">
        <f t="shared" si="40"/>
        <v/>
      </c>
      <c r="I325" s="45" t="str">
        <f t="shared" si="43"/>
        <v/>
      </c>
      <c r="J325" s="45" t="str">
        <f t="shared" si="44"/>
        <v/>
      </c>
      <c r="K325" s="30" t="str">
        <f t="shared" si="41"/>
        <v/>
      </c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x14ac:dyDescent="0.25">
      <c r="A326" s="27"/>
      <c r="B326" s="37">
        <v>293</v>
      </c>
      <c r="C326" s="41">
        <f t="shared" si="36"/>
        <v>43</v>
      </c>
      <c r="D326" s="37">
        <f t="shared" si="37"/>
        <v>20</v>
      </c>
      <c r="E326" s="42" t="str">
        <f t="shared" si="38"/>
        <v/>
      </c>
      <c r="F326" s="43" t="str">
        <f t="shared" si="42"/>
        <v/>
      </c>
      <c r="G326" s="42" t="str">
        <f t="shared" si="39"/>
        <v/>
      </c>
      <c r="H326" s="44" t="str">
        <f t="shared" si="40"/>
        <v/>
      </c>
      <c r="I326" s="45" t="str">
        <f t="shared" si="43"/>
        <v/>
      </c>
      <c r="J326" s="45" t="str">
        <f t="shared" si="44"/>
        <v/>
      </c>
      <c r="K326" s="30" t="str">
        <f t="shared" si="41"/>
        <v/>
      </c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x14ac:dyDescent="0.25">
      <c r="A327" s="27"/>
      <c r="B327" s="37">
        <v>294</v>
      </c>
      <c r="C327" s="41">
        <f t="shared" si="36"/>
        <v>43</v>
      </c>
      <c r="D327" s="37">
        <f t="shared" si="37"/>
        <v>20</v>
      </c>
      <c r="E327" s="50" t="str">
        <f t="shared" si="38"/>
        <v/>
      </c>
      <c r="F327" s="51" t="str">
        <f t="shared" si="42"/>
        <v/>
      </c>
      <c r="G327" s="50" t="str">
        <f t="shared" si="39"/>
        <v/>
      </c>
      <c r="H327" s="52" t="str">
        <f t="shared" si="40"/>
        <v/>
      </c>
      <c r="I327" s="45" t="str">
        <f t="shared" si="43"/>
        <v/>
      </c>
      <c r="J327" s="45" t="str">
        <f t="shared" si="44"/>
        <v/>
      </c>
      <c r="K327" s="30" t="str">
        <f t="shared" si="41"/>
        <v/>
      </c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x14ac:dyDescent="0.25">
      <c r="A328" s="27"/>
      <c r="B328" s="37">
        <v>295</v>
      </c>
      <c r="C328" s="41">
        <f t="shared" si="36"/>
        <v>43</v>
      </c>
      <c r="D328" s="37">
        <f t="shared" si="37"/>
        <v>20</v>
      </c>
      <c r="E328" s="42" t="str">
        <f t="shared" si="38"/>
        <v/>
      </c>
      <c r="F328" s="43" t="str">
        <f t="shared" si="42"/>
        <v/>
      </c>
      <c r="G328" s="42" t="str">
        <f t="shared" si="39"/>
        <v/>
      </c>
      <c r="H328" s="44" t="str">
        <f t="shared" si="40"/>
        <v/>
      </c>
      <c r="I328" s="45" t="str">
        <f t="shared" si="43"/>
        <v/>
      </c>
      <c r="J328" s="45" t="str">
        <f t="shared" si="44"/>
        <v/>
      </c>
      <c r="K328" s="30" t="str">
        <f t="shared" si="41"/>
        <v/>
      </c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x14ac:dyDescent="0.25">
      <c r="A329" s="27"/>
      <c r="B329" s="37">
        <v>296</v>
      </c>
      <c r="C329" s="41">
        <f t="shared" si="36"/>
        <v>43</v>
      </c>
      <c r="D329" s="37">
        <f t="shared" si="37"/>
        <v>20</v>
      </c>
      <c r="E329" s="46" t="str">
        <f t="shared" si="38"/>
        <v/>
      </c>
      <c r="F329" s="47" t="str">
        <f t="shared" si="42"/>
        <v/>
      </c>
      <c r="G329" s="46" t="str">
        <f t="shared" si="39"/>
        <v/>
      </c>
      <c r="H329" s="48" t="str">
        <f t="shared" si="40"/>
        <v/>
      </c>
      <c r="I329" s="45" t="str">
        <f t="shared" si="43"/>
        <v/>
      </c>
      <c r="J329" s="45" t="str">
        <f t="shared" si="44"/>
        <v/>
      </c>
      <c r="K329" s="30" t="str">
        <f t="shared" si="41"/>
        <v/>
      </c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x14ac:dyDescent="0.25">
      <c r="A330" s="27"/>
      <c r="B330" s="37">
        <v>297</v>
      </c>
      <c r="C330" s="41">
        <f t="shared" si="36"/>
        <v>43</v>
      </c>
      <c r="D330" s="37">
        <f t="shared" si="37"/>
        <v>20</v>
      </c>
      <c r="E330" s="46" t="str">
        <f t="shared" si="38"/>
        <v/>
      </c>
      <c r="F330" s="47" t="str">
        <f t="shared" si="42"/>
        <v/>
      </c>
      <c r="G330" s="46" t="str">
        <f t="shared" si="39"/>
        <v/>
      </c>
      <c r="H330" s="48" t="str">
        <f t="shared" si="40"/>
        <v/>
      </c>
      <c r="I330" s="45" t="str">
        <f t="shared" si="43"/>
        <v/>
      </c>
      <c r="J330" s="45" t="str">
        <f t="shared" si="44"/>
        <v/>
      </c>
      <c r="K330" s="30" t="str">
        <f t="shared" si="41"/>
        <v/>
      </c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x14ac:dyDescent="0.25">
      <c r="A331" s="27"/>
      <c r="B331" s="37">
        <v>298</v>
      </c>
      <c r="C331" s="41">
        <f t="shared" si="36"/>
        <v>43</v>
      </c>
      <c r="D331" s="37">
        <f t="shared" si="37"/>
        <v>20</v>
      </c>
      <c r="E331" s="46" t="str">
        <f t="shared" si="38"/>
        <v/>
      </c>
      <c r="F331" s="47" t="str">
        <f t="shared" si="42"/>
        <v/>
      </c>
      <c r="G331" s="46" t="str">
        <f t="shared" si="39"/>
        <v/>
      </c>
      <c r="H331" s="48" t="str">
        <f t="shared" si="40"/>
        <v/>
      </c>
      <c r="I331" s="45" t="str">
        <f t="shared" si="43"/>
        <v/>
      </c>
      <c r="J331" s="45" t="str">
        <f t="shared" si="44"/>
        <v/>
      </c>
      <c r="K331" s="30" t="str">
        <f t="shared" si="41"/>
        <v/>
      </c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x14ac:dyDescent="0.25">
      <c r="A332" s="27"/>
      <c r="B332" s="37">
        <v>299</v>
      </c>
      <c r="C332" s="41">
        <f t="shared" si="36"/>
        <v>43</v>
      </c>
      <c r="D332" s="37">
        <f t="shared" si="37"/>
        <v>20</v>
      </c>
      <c r="E332" s="42" t="str">
        <f t="shared" si="38"/>
        <v/>
      </c>
      <c r="F332" s="43" t="str">
        <f t="shared" si="42"/>
        <v/>
      </c>
      <c r="G332" s="42" t="str">
        <f t="shared" si="39"/>
        <v/>
      </c>
      <c r="H332" s="44" t="str">
        <f t="shared" si="40"/>
        <v/>
      </c>
      <c r="I332" s="45" t="str">
        <f t="shared" si="43"/>
        <v/>
      </c>
      <c r="J332" s="45" t="str">
        <f t="shared" si="44"/>
        <v/>
      </c>
      <c r="K332" s="30" t="str">
        <f t="shared" si="41"/>
        <v/>
      </c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x14ac:dyDescent="0.25">
      <c r="A333" s="27"/>
      <c r="B333" s="37">
        <v>300</v>
      </c>
      <c r="C333" s="41">
        <f t="shared" si="36"/>
        <v>43</v>
      </c>
      <c r="D333" s="37">
        <f t="shared" si="37"/>
        <v>20</v>
      </c>
      <c r="E333" s="50" t="str">
        <f t="shared" si="38"/>
        <v/>
      </c>
      <c r="F333" s="52" t="str">
        <f t="shared" si="42"/>
        <v/>
      </c>
      <c r="G333" s="50" t="str">
        <f t="shared" si="39"/>
        <v/>
      </c>
      <c r="H333" s="52" t="str">
        <f t="shared" si="40"/>
        <v/>
      </c>
      <c r="I333" s="45" t="str">
        <f t="shared" si="43"/>
        <v/>
      </c>
      <c r="J333" s="45" t="str">
        <f t="shared" si="44"/>
        <v/>
      </c>
      <c r="K333" s="30" t="str">
        <f t="shared" si="41"/>
        <v/>
      </c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x14ac:dyDescent="0.25">
      <c r="A334" s="27"/>
      <c r="B334" s="37">
        <v>301</v>
      </c>
      <c r="C334" s="41">
        <f t="shared" si="36"/>
        <v>43</v>
      </c>
      <c r="D334" s="37">
        <f t="shared" si="37"/>
        <v>20</v>
      </c>
      <c r="E334" s="50" t="str">
        <f t="shared" si="38"/>
        <v/>
      </c>
      <c r="F334" s="52" t="str">
        <f t="shared" si="42"/>
        <v/>
      </c>
      <c r="G334" s="50" t="str">
        <f t="shared" si="39"/>
        <v/>
      </c>
      <c r="H334" s="52" t="str">
        <f t="shared" si="40"/>
        <v/>
      </c>
      <c r="I334" s="45" t="str">
        <f t="shared" ref="I334:I397" si="45">IF(F334="","",H334*B334)</f>
        <v/>
      </c>
      <c r="J334" s="45" t="str">
        <f t="shared" ref="J334:J397" si="46">IF(H334="","",H334+J333)</f>
        <v/>
      </c>
      <c r="K334" s="30" t="str">
        <f t="shared" si="41"/>
        <v/>
      </c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x14ac:dyDescent="0.25">
      <c r="A335" s="27"/>
      <c r="B335" s="37">
        <v>302</v>
      </c>
      <c r="C335" s="41">
        <f t="shared" si="36"/>
        <v>43</v>
      </c>
      <c r="D335" s="37">
        <f t="shared" si="37"/>
        <v>20</v>
      </c>
      <c r="E335" s="50" t="str">
        <f t="shared" si="38"/>
        <v/>
      </c>
      <c r="F335" s="52" t="str">
        <f t="shared" si="42"/>
        <v/>
      </c>
      <c r="G335" s="50" t="str">
        <f t="shared" si="39"/>
        <v/>
      </c>
      <c r="H335" s="52" t="str">
        <f t="shared" si="40"/>
        <v/>
      </c>
      <c r="I335" s="45" t="str">
        <f t="shared" si="45"/>
        <v/>
      </c>
      <c r="J335" s="45" t="str">
        <f t="shared" si="46"/>
        <v/>
      </c>
      <c r="K335" s="30" t="str">
        <f t="shared" si="41"/>
        <v/>
      </c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x14ac:dyDescent="0.25">
      <c r="A336" s="27"/>
      <c r="B336" s="37">
        <v>303</v>
      </c>
      <c r="C336" s="41">
        <f t="shared" si="36"/>
        <v>43</v>
      </c>
      <c r="D336" s="37">
        <f t="shared" si="37"/>
        <v>20</v>
      </c>
      <c r="E336" s="50" t="str">
        <f t="shared" si="38"/>
        <v/>
      </c>
      <c r="F336" s="52" t="str">
        <f t="shared" si="42"/>
        <v/>
      </c>
      <c r="G336" s="50" t="str">
        <f t="shared" si="39"/>
        <v/>
      </c>
      <c r="H336" s="52" t="str">
        <f t="shared" si="40"/>
        <v/>
      </c>
      <c r="I336" s="45" t="str">
        <f t="shared" si="45"/>
        <v/>
      </c>
      <c r="J336" s="45" t="str">
        <f t="shared" si="46"/>
        <v/>
      </c>
      <c r="K336" s="30" t="str">
        <f t="shared" si="41"/>
        <v/>
      </c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x14ac:dyDescent="0.25">
      <c r="A337" s="27"/>
      <c r="B337" s="37">
        <v>304</v>
      </c>
      <c r="C337" s="41">
        <f t="shared" si="36"/>
        <v>43</v>
      </c>
      <c r="D337" s="37">
        <f t="shared" si="37"/>
        <v>20</v>
      </c>
      <c r="E337" s="50" t="str">
        <f t="shared" si="38"/>
        <v/>
      </c>
      <c r="F337" s="52" t="str">
        <f t="shared" si="42"/>
        <v/>
      </c>
      <c r="G337" s="50" t="str">
        <f t="shared" si="39"/>
        <v/>
      </c>
      <c r="H337" s="52" t="str">
        <f t="shared" si="40"/>
        <v/>
      </c>
      <c r="I337" s="45" t="str">
        <f t="shared" si="45"/>
        <v/>
      </c>
      <c r="J337" s="45" t="str">
        <f t="shared" si="46"/>
        <v/>
      </c>
      <c r="K337" s="30" t="str">
        <f t="shared" si="41"/>
        <v/>
      </c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x14ac:dyDescent="0.25">
      <c r="A338" s="27"/>
      <c r="B338" s="37">
        <v>305</v>
      </c>
      <c r="C338" s="41">
        <f t="shared" si="36"/>
        <v>43</v>
      </c>
      <c r="D338" s="37">
        <f t="shared" si="37"/>
        <v>20</v>
      </c>
      <c r="E338" s="50" t="str">
        <f t="shared" si="38"/>
        <v/>
      </c>
      <c r="F338" s="52" t="str">
        <f t="shared" si="42"/>
        <v/>
      </c>
      <c r="G338" s="50" t="str">
        <f t="shared" si="39"/>
        <v/>
      </c>
      <c r="H338" s="52" t="str">
        <f t="shared" si="40"/>
        <v/>
      </c>
      <c r="I338" s="45" t="str">
        <f t="shared" si="45"/>
        <v/>
      </c>
      <c r="J338" s="45" t="str">
        <f t="shared" si="46"/>
        <v/>
      </c>
      <c r="K338" s="30" t="str">
        <f t="shared" si="41"/>
        <v/>
      </c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x14ac:dyDescent="0.25">
      <c r="A339" s="27"/>
      <c r="B339" s="37">
        <v>306</v>
      </c>
      <c r="C339" s="41">
        <f t="shared" si="36"/>
        <v>43</v>
      </c>
      <c r="D339" s="37">
        <f t="shared" si="37"/>
        <v>20</v>
      </c>
      <c r="E339" s="50" t="str">
        <f t="shared" si="38"/>
        <v/>
      </c>
      <c r="F339" s="52" t="str">
        <f t="shared" si="42"/>
        <v/>
      </c>
      <c r="G339" s="50" t="str">
        <f t="shared" si="39"/>
        <v/>
      </c>
      <c r="H339" s="52" t="str">
        <f t="shared" si="40"/>
        <v/>
      </c>
      <c r="I339" s="45" t="str">
        <f t="shared" si="45"/>
        <v/>
      </c>
      <c r="J339" s="45" t="str">
        <f t="shared" si="46"/>
        <v/>
      </c>
      <c r="K339" s="30" t="str">
        <f t="shared" si="41"/>
        <v/>
      </c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x14ac:dyDescent="0.25">
      <c r="A340" s="27"/>
      <c r="B340" s="37">
        <v>307</v>
      </c>
      <c r="C340" s="41">
        <f t="shared" si="36"/>
        <v>43</v>
      </c>
      <c r="D340" s="37">
        <f t="shared" si="37"/>
        <v>20</v>
      </c>
      <c r="E340" s="50" t="str">
        <f t="shared" si="38"/>
        <v/>
      </c>
      <c r="F340" s="52" t="str">
        <f t="shared" si="42"/>
        <v/>
      </c>
      <c r="G340" s="50" t="str">
        <f t="shared" si="39"/>
        <v/>
      </c>
      <c r="H340" s="52" t="str">
        <f t="shared" si="40"/>
        <v/>
      </c>
      <c r="I340" s="45" t="str">
        <f t="shared" si="45"/>
        <v/>
      </c>
      <c r="J340" s="45" t="str">
        <f t="shared" si="46"/>
        <v/>
      </c>
      <c r="K340" s="30" t="str">
        <f t="shared" si="41"/>
        <v/>
      </c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x14ac:dyDescent="0.25">
      <c r="A341" s="27"/>
      <c r="B341" s="37">
        <v>308</v>
      </c>
      <c r="C341" s="41">
        <f t="shared" si="36"/>
        <v>43</v>
      </c>
      <c r="D341" s="37">
        <f t="shared" si="37"/>
        <v>20</v>
      </c>
      <c r="E341" s="50" t="str">
        <f t="shared" si="38"/>
        <v/>
      </c>
      <c r="F341" s="52" t="str">
        <f t="shared" si="42"/>
        <v/>
      </c>
      <c r="G341" s="50" t="str">
        <f t="shared" si="39"/>
        <v/>
      </c>
      <c r="H341" s="52" t="str">
        <f t="shared" si="40"/>
        <v/>
      </c>
      <c r="I341" s="45" t="str">
        <f t="shared" si="45"/>
        <v/>
      </c>
      <c r="J341" s="45" t="str">
        <f t="shared" si="46"/>
        <v/>
      </c>
      <c r="K341" s="30" t="str">
        <f t="shared" si="41"/>
        <v/>
      </c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x14ac:dyDescent="0.25">
      <c r="A342" s="27"/>
      <c r="B342" s="37">
        <v>309</v>
      </c>
      <c r="C342" s="41">
        <f t="shared" si="36"/>
        <v>43</v>
      </c>
      <c r="D342" s="37">
        <f t="shared" si="37"/>
        <v>20</v>
      </c>
      <c r="E342" s="50" t="str">
        <f t="shared" si="38"/>
        <v/>
      </c>
      <c r="F342" s="52" t="str">
        <f t="shared" si="42"/>
        <v/>
      </c>
      <c r="G342" s="50" t="str">
        <f t="shared" si="39"/>
        <v/>
      </c>
      <c r="H342" s="52" t="str">
        <f t="shared" si="40"/>
        <v/>
      </c>
      <c r="I342" s="45" t="str">
        <f t="shared" si="45"/>
        <v/>
      </c>
      <c r="J342" s="45" t="str">
        <f t="shared" si="46"/>
        <v/>
      </c>
      <c r="K342" s="30" t="str">
        <f t="shared" si="41"/>
        <v/>
      </c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x14ac:dyDescent="0.25">
      <c r="A343" s="27"/>
      <c r="B343" s="37">
        <v>310</v>
      </c>
      <c r="C343" s="41">
        <f t="shared" si="36"/>
        <v>43</v>
      </c>
      <c r="D343" s="37">
        <f t="shared" si="37"/>
        <v>20</v>
      </c>
      <c r="E343" s="50" t="str">
        <f t="shared" si="38"/>
        <v/>
      </c>
      <c r="F343" s="52" t="str">
        <f t="shared" si="42"/>
        <v/>
      </c>
      <c r="G343" s="50" t="str">
        <f t="shared" si="39"/>
        <v/>
      </c>
      <c r="H343" s="52" t="str">
        <f t="shared" si="40"/>
        <v/>
      </c>
      <c r="I343" s="45" t="str">
        <f t="shared" si="45"/>
        <v/>
      </c>
      <c r="J343" s="45" t="str">
        <f t="shared" si="46"/>
        <v/>
      </c>
      <c r="K343" s="30" t="str">
        <f t="shared" si="41"/>
        <v/>
      </c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x14ac:dyDescent="0.25">
      <c r="A344" s="27"/>
      <c r="B344" s="37">
        <v>311</v>
      </c>
      <c r="C344" s="41">
        <f t="shared" si="36"/>
        <v>43</v>
      </c>
      <c r="D344" s="37">
        <f t="shared" si="37"/>
        <v>20</v>
      </c>
      <c r="E344" s="50" t="str">
        <f t="shared" si="38"/>
        <v/>
      </c>
      <c r="F344" s="52" t="str">
        <f t="shared" si="42"/>
        <v/>
      </c>
      <c r="G344" s="50" t="str">
        <f t="shared" si="39"/>
        <v/>
      </c>
      <c r="H344" s="52" t="str">
        <f t="shared" si="40"/>
        <v/>
      </c>
      <c r="I344" s="45" t="str">
        <f t="shared" si="45"/>
        <v/>
      </c>
      <c r="J344" s="45" t="str">
        <f t="shared" si="46"/>
        <v/>
      </c>
      <c r="K344" s="30" t="str">
        <f t="shared" si="41"/>
        <v/>
      </c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x14ac:dyDescent="0.25">
      <c r="A345" s="27"/>
      <c r="B345" s="37">
        <v>312</v>
      </c>
      <c r="C345" s="41">
        <f t="shared" si="36"/>
        <v>43</v>
      </c>
      <c r="D345" s="37">
        <f t="shared" si="37"/>
        <v>20</v>
      </c>
      <c r="E345" s="50" t="str">
        <f t="shared" si="38"/>
        <v/>
      </c>
      <c r="F345" s="52" t="str">
        <f t="shared" si="42"/>
        <v/>
      </c>
      <c r="G345" s="50" t="str">
        <f t="shared" si="39"/>
        <v/>
      </c>
      <c r="H345" s="52" t="str">
        <f t="shared" si="40"/>
        <v/>
      </c>
      <c r="I345" s="45" t="str">
        <f t="shared" si="45"/>
        <v/>
      </c>
      <c r="J345" s="45" t="str">
        <f t="shared" si="46"/>
        <v/>
      </c>
      <c r="K345" s="30" t="str">
        <f t="shared" si="41"/>
        <v/>
      </c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x14ac:dyDescent="0.25">
      <c r="A346" s="27"/>
      <c r="B346" s="37">
        <v>313</v>
      </c>
      <c r="C346" s="41">
        <f t="shared" si="36"/>
        <v>43</v>
      </c>
      <c r="D346" s="37">
        <f t="shared" si="37"/>
        <v>20</v>
      </c>
      <c r="E346" s="50" t="str">
        <f t="shared" si="38"/>
        <v/>
      </c>
      <c r="F346" s="52" t="str">
        <f t="shared" si="42"/>
        <v/>
      </c>
      <c r="G346" s="50" t="str">
        <f t="shared" si="39"/>
        <v/>
      </c>
      <c r="H346" s="52" t="str">
        <f t="shared" si="40"/>
        <v/>
      </c>
      <c r="I346" s="45" t="str">
        <f t="shared" si="45"/>
        <v/>
      </c>
      <c r="J346" s="45" t="str">
        <f t="shared" si="46"/>
        <v/>
      </c>
      <c r="K346" s="30" t="str">
        <f t="shared" si="41"/>
        <v/>
      </c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x14ac:dyDescent="0.25">
      <c r="A347" s="27"/>
      <c r="B347" s="37">
        <v>314</v>
      </c>
      <c r="C347" s="41">
        <f t="shared" si="36"/>
        <v>43</v>
      </c>
      <c r="D347" s="37">
        <f t="shared" si="37"/>
        <v>20</v>
      </c>
      <c r="E347" s="50" t="str">
        <f t="shared" si="38"/>
        <v/>
      </c>
      <c r="F347" s="52" t="str">
        <f t="shared" si="42"/>
        <v/>
      </c>
      <c r="G347" s="50" t="str">
        <f t="shared" si="39"/>
        <v/>
      </c>
      <c r="H347" s="52" t="str">
        <f t="shared" si="40"/>
        <v/>
      </c>
      <c r="I347" s="45" t="str">
        <f t="shared" si="45"/>
        <v/>
      </c>
      <c r="J347" s="45" t="str">
        <f t="shared" si="46"/>
        <v/>
      </c>
      <c r="K347" s="30" t="str">
        <f t="shared" si="41"/>
        <v/>
      </c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x14ac:dyDescent="0.25">
      <c r="A348" s="27"/>
      <c r="B348" s="37">
        <v>315</v>
      </c>
      <c r="C348" s="41">
        <f t="shared" si="36"/>
        <v>43</v>
      </c>
      <c r="D348" s="37">
        <f t="shared" si="37"/>
        <v>20</v>
      </c>
      <c r="E348" s="50" t="str">
        <f t="shared" si="38"/>
        <v/>
      </c>
      <c r="F348" s="52" t="str">
        <f t="shared" si="42"/>
        <v/>
      </c>
      <c r="G348" s="50" t="str">
        <f t="shared" si="39"/>
        <v/>
      </c>
      <c r="H348" s="52" t="str">
        <f t="shared" si="40"/>
        <v/>
      </c>
      <c r="I348" s="45" t="str">
        <f t="shared" si="45"/>
        <v/>
      </c>
      <c r="J348" s="45" t="str">
        <f t="shared" si="46"/>
        <v/>
      </c>
      <c r="K348" s="30" t="str">
        <f t="shared" si="41"/>
        <v/>
      </c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x14ac:dyDescent="0.25">
      <c r="A349" s="27"/>
      <c r="B349" s="37">
        <v>316</v>
      </c>
      <c r="C349" s="41">
        <f t="shared" si="36"/>
        <v>43</v>
      </c>
      <c r="D349" s="37">
        <f t="shared" si="37"/>
        <v>20</v>
      </c>
      <c r="E349" s="50" t="str">
        <f t="shared" si="38"/>
        <v/>
      </c>
      <c r="F349" s="52" t="str">
        <f t="shared" si="42"/>
        <v/>
      </c>
      <c r="G349" s="50" t="str">
        <f t="shared" si="39"/>
        <v/>
      </c>
      <c r="H349" s="52" t="str">
        <f t="shared" si="40"/>
        <v/>
      </c>
      <c r="I349" s="45" t="str">
        <f t="shared" si="45"/>
        <v/>
      </c>
      <c r="J349" s="45" t="str">
        <f t="shared" si="46"/>
        <v/>
      </c>
      <c r="K349" s="30" t="str">
        <f t="shared" si="41"/>
        <v/>
      </c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x14ac:dyDescent="0.25">
      <c r="A350" s="27"/>
      <c r="B350" s="37">
        <v>317</v>
      </c>
      <c r="C350" s="41">
        <f t="shared" si="36"/>
        <v>43</v>
      </c>
      <c r="D350" s="37">
        <f t="shared" si="37"/>
        <v>20</v>
      </c>
      <c r="E350" s="50" t="str">
        <f t="shared" si="38"/>
        <v/>
      </c>
      <c r="F350" s="52" t="str">
        <f t="shared" si="42"/>
        <v/>
      </c>
      <c r="G350" s="50" t="str">
        <f t="shared" si="39"/>
        <v/>
      </c>
      <c r="H350" s="52" t="str">
        <f t="shared" si="40"/>
        <v/>
      </c>
      <c r="I350" s="45" t="str">
        <f t="shared" si="45"/>
        <v/>
      </c>
      <c r="J350" s="45" t="str">
        <f t="shared" si="46"/>
        <v/>
      </c>
      <c r="K350" s="30" t="str">
        <f t="shared" si="41"/>
        <v/>
      </c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x14ac:dyDescent="0.25">
      <c r="A351" s="27"/>
      <c r="B351" s="37">
        <v>318</v>
      </c>
      <c r="C351" s="41">
        <f t="shared" si="36"/>
        <v>43</v>
      </c>
      <c r="D351" s="37">
        <f t="shared" si="37"/>
        <v>20</v>
      </c>
      <c r="E351" s="50" t="str">
        <f t="shared" si="38"/>
        <v/>
      </c>
      <c r="F351" s="52" t="str">
        <f t="shared" si="42"/>
        <v/>
      </c>
      <c r="G351" s="50" t="str">
        <f t="shared" si="39"/>
        <v/>
      </c>
      <c r="H351" s="52" t="str">
        <f t="shared" si="40"/>
        <v/>
      </c>
      <c r="I351" s="45" t="str">
        <f t="shared" si="45"/>
        <v/>
      </c>
      <c r="J351" s="45" t="str">
        <f t="shared" si="46"/>
        <v/>
      </c>
      <c r="K351" s="30" t="str">
        <f t="shared" si="41"/>
        <v/>
      </c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x14ac:dyDescent="0.25">
      <c r="A352" s="27"/>
      <c r="B352" s="37">
        <v>319</v>
      </c>
      <c r="C352" s="41">
        <f t="shared" si="36"/>
        <v>43</v>
      </c>
      <c r="D352" s="37">
        <f t="shared" si="37"/>
        <v>20</v>
      </c>
      <c r="E352" s="50" t="str">
        <f t="shared" si="38"/>
        <v/>
      </c>
      <c r="F352" s="52" t="str">
        <f t="shared" si="42"/>
        <v/>
      </c>
      <c r="G352" s="50" t="str">
        <f t="shared" si="39"/>
        <v/>
      </c>
      <c r="H352" s="52" t="str">
        <f t="shared" si="40"/>
        <v/>
      </c>
      <c r="I352" s="45" t="str">
        <f t="shared" si="45"/>
        <v/>
      </c>
      <c r="J352" s="45" t="str">
        <f t="shared" si="46"/>
        <v/>
      </c>
      <c r="K352" s="30" t="str">
        <f t="shared" si="41"/>
        <v/>
      </c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x14ac:dyDescent="0.25">
      <c r="A353" s="27"/>
      <c r="B353" s="37">
        <v>320</v>
      </c>
      <c r="C353" s="41">
        <f t="shared" ref="C353:C416" si="47">IF($Q$34=2,$D$13,($D$18-B353)*D$13/$D$18)</f>
        <v>43</v>
      </c>
      <c r="D353" s="37">
        <f t="shared" ref="D353:D416" si="48">IF(B353*$J$8&gt;$D$16*$J$8,$D$16*$J$8,B353*J$8)</f>
        <v>20</v>
      </c>
      <c r="E353" s="50" t="str">
        <f t="shared" ref="E353:E416" si="49">IF(B353&gt;$D$15,"",IF(B353*$J$8&gt;$D$16*$J$8,CONCATENATE("(",FIXED($D$16,0),")(",FIXED($J$8,2),") = "),CONCATENATE("(",FIXED(B353,0),")(",FIXED(J$8,2),") = ")))</f>
        <v/>
      </c>
      <c r="F353" s="52" t="str">
        <f t="shared" si="42"/>
        <v/>
      </c>
      <c r="G353" s="50" t="str">
        <f t="shared" ref="G353:G416" si="50">IF(B353&gt;$D$15,"",CONCATENATE("(",FIXED(F353,2),")(",FIXED($H$31,2),") = "))</f>
        <v/>
      </c>
      <c r="H353" s="52" t="str">
        <f t="shared" ref="H353:H416" si="51">IF(B353&gt;$D$15,"",F353*$H$31)</f>
        <v/>
      </c>
      <c r="I353" s="45" t="str">
        <f t="shared" si="45"/>
        <v/>
      </c>
      <c r="J353" s="45" t="str">
        <f t="shared" si="46"/>
        <v/>
      </c>
      <c r="K353" s="30" t="str">
        <f t="shared" ref="K353:K416" si="52">IF(B353&gt;$D$15,"",CONCATENATE("P(n=",B353,")"))</f>
        <v/>
      </c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x14ac:dyDescent="0.25">
      <c r="A354" s="27"/>
      <c r="B354" s="37">
        <v>321</v>
      </c>
      <c r="C354" s="41">
        <f t="shared" si="47"/>
        <v>43</v>
      </c>
      <c r="D354" s="37">
        <f t="shared" si="48"/>
        <v>20</v>
      </c>
      <c r="E354" s="50" t="str">
        <f t="shared" si="49"/>
        <v/>
      </c>
      <c r="F354" s="52" t="str">
        <f t="shared" ref="F354:F417" si="53">IF(B354&gt;$D$15,"",C354*F353/D354)</f>
        <v/>
      </c>
      <c r="G354" s="50" t="str">
        <f t="shared" si="50"/>
        <v/>
      </c>
      <c r="H354" s="52" t="str">
        <f t="shared" si="51"/>
        <v/>
      </c>
      <c r="I354" s="45" t="str">
        <f t="shared" si="45"/>
        <v/>
      </c>
      <c r="J354" s="45" t="str">
        <f t="shared" si="46"/>
        <v/>
      </c>
      <c r="K354" s="30" t="str">
        <f t="shared" si="52"/>
        <v/>
      </c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x14ac:dyDescent="0.25">
      <c r="A355" s="27"/>
      <c r="B355" s="37">
        <v>322</v>
      </c>
      <c r="C355" s="41">
        <f t="shared" si="47"/>
        <v>43</v>
      </c>
      <c r="D355" s="37">
        <f t="shared" si="48"/>
        <v>20</v>
      </c>
      <c r="E355" s="50" t="str">
        <f t="shared" si="49"/>
        <v/>
      </c>
      <c r="F355" s="52" t="str">
        <f t="shared" si="53"/>
        <v/>
      </c>
      <c r="G355" s="50" t="str">
        <f t="shared" si="50"/>
        <v/>
      </c>
      <c r="H355" s="52" t="str">
        <f t="shared" si="51"/>
        <v/>
      </c>
      <c r="I355" s="45" t="str">
        <f t="shared" si="45"/>
        <v/>
      </c>
      <c r="J355" s="45" t="str">
        <f t="shared" si="46"/>
        <v/>
      </c>
      <c r="K355" s="30" t="str">
        <f t="shared" si="52"/>
        <v/>
      </c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x14ac:dyDescent="0.25">
      <c r="A356" s="27"/>
      <c r="B356" s="37">
        <v>323</v>
      </c>
      <c r="C356" s="41">
        <f t="shared" si="47"/>
        <v>43</v>
      </c>
      <c r="D356" s="37">
        <f t="shared" si="48"/>
        <v>20</v>
      </c>
      <c r="E356" s="50" t="str">
        <f t="shared" si="49"/>
        <v/>
      </c>
      <c r="F356" s="52" t="str">
        <f t="shared" si="53"/>
        <v/>
      </c>
      <c r="G356" s="50" t="str">
        <f t="shared" si="50"/>
        <v/>
      </c>
      <c r="H356" s="52" t="str">
        <f t="shared" si="51"/>
        <v/>
      </c>
      <c r="I356" s="45" t="str">
        <f t="shared" si="45"/>
        <v/>
      </c>
      <c r="J356" s="45" t="str">
        <f t="shared" si="46"/>
        <v/>
      </c>
      <c r="K356" s="30" t="str">
        <f t="shared" si="52"/>
        <v/>
      </c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x14ac:dyDescent="0.25">
      <c r="A357" s="27"/>
      <c r="B357" s="37">
        <v>324</v>
      </c>
      <c r="C357" s="41">
        <f t="shared" si="47"/>
        <v>43</v>
      </c>
      <c r="D357" s="37">
        <f t="shared" si="48"/>
        <v>20</v>
      </c>
      <c r="E357" s="50" t="str">
        <f t="shared" si="49"/>
        <v/>
      </c>
      <c r="F357" s="52" t="str">
        <f t="shared" si="53"/>
        <v/>
      </c>
      <c r="G357" s="50" t="str">
        <f t="shared" si="50"/>
        <v/>
      </c>
      <c r="H357" s="52" t="str">
        <f t="shared" si="51"/>
        <v/>
      </c>
      <c r="I357" s="45" t="str">
        <f t="shared" si="45"/>
        <v/>
      </c>
      <c r="J357" s="45" t="str">
        <f t="shared" si="46"/>
        <v/>
      </c>
      <c r="K357" s="30" t="str">
        <f t="shared" si="52"/>
        <v/>
      </c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x14ac:dyDescent="0.25">
      <c r="A358" s="27"/>
      <c r="B358" s="37">
        <v>325</v>
      </c>
      <c r="C358" s="41">
        <f t="shared" si="47"/>
        <v>43</v>
      </c>
      <c r="D358" s="37">
        <f t="shared" si="48"/>
        <v>20</v>
      </c>
      <c r="E358" s="50" t="str">
        <f t="shared" si="49"/>
        <v/>
      </c>
      <c r="F358" s="52" t="str">
        <f t="shared" si="53"/>
        <v/>
      </c>
      <c r="G358" s="50" t="str">
        <f t="shared" si="50"/>
        <v/>
      </c>
      <c r="H358" s="52" t="str">
        <f t="shared" si="51"/>
        <v/>
      </c>
      <c r="I358" s="45" t="str">
        <f t="shared" si="45"/>
        <v/>
      </c>
      <c r="J358" s="45" t="str">
        <f t="shared" si="46"/>
        <v/>
      </c>
      <c r="K358" s="30" t="str">
        <f t="shared" si="52"/>
        <v/>
      </c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x14ac:dyDescent="0.25">
      <c r="A359" s="27"/>
      <c r="B359" s="37">
        <v>326</v>
      </c>
      <c r="C359" s="41">
        <f t="shared" si="47"/>
        <v>43</v>
      </c>
      <c r="D359" s="37">
        <f t="shared" si="48"/>
        <v>20</v>
      </c>
      <c r="E359" s="50" t="str">
        <f t="shared" si="49"/>
        <v/>
      </c>
      <c r="F359" s="52" t="str">
        <f t="shared" si="53"/>
        <v/>
      </c>
      <c r="G359" s="50" t="str">
        <f t="shared" si="50"/>
        <v/>
      </c>
      <c r="H359" s="52" t="str">
        <f t="shared" si="51"/>
        <v/>
      </c>
      <c r="I359" s="45" t="str">
        <f t="shared" si="45"/>
        <v/>
      </c>
      <c r="J359" s="45" t="str">
        <f t="shared" si="46"/>
        <v/>
      </c>
      <c r="K359" s="30" t="str">
        <f t="shared" si="52"/>
        <v/>
      </c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x14ac:dyDescent="0.25">
      <c r="A360" s="27"/>
      <c r="B360" s="37">
        <v>327</v>
      </c>
      <c r="C360" s="41">
        <f t="shared" si="47"/>
        <v>43</v>
      </c>
      <c r="D360" s="37">
        <f t="shared" si="48"/>
        <v>20</v>
      </c>
      <c r="E360" s="50" t="str">
        <f t="shared" si="49"/>
        <v/>
      </c>
      <c r="F360" s="52" t="str">
        <f t="shared" si="53"/>
        <v/>
      </c>
      <c r="G360" s="50" t="str">
        <f t="shared" si="50"/>
        <v/>
      </c>
      <c r="H360" s="52" t="str">
        <f t="shared" si="51"/>
        <v/>
      </c>
      <c r="I360" s="45" t="str">
        <f t="shared" si="45"/>
        <v/>
      </c>
      <c r="J360" s="45" t="str">
        <f t="shared" si="46"/>
        <v/>
      </c>
      <c r="K360" s="30" t="str">
        <f t="shared" si="52"/>
        <v/>
      </c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x14ac:dyDescent="0.25">
      <c r="A361" s="27"/>
      <c r="B361" s="37">
        <v>328</v>
      </c>
      <c r="C361" s="41">
        <f t="shared" si="47"/>
        <v>43</v>
      </c>
      <c r="D361" s="37">
        <f t="shared" si="48"/>
        <v>20</v>
      </c>
      <c r="E361" s="50" t="str">
        <f t="shared" si="49"/>
        <v/>
      </c>
      <c r="F361" s="52" t="str">
        <f t="shared" si="53"/>
        <v/>
      </c>
      <c r="G361" s="50" t="str">
        <f t="shared" si="50"/>
        <v/>
      </c>
      <c r="H361" s="52" t="str">
        <f t="shared" si="51"/>
        <v/>
      </c>
      <c r="I361" s="45" t="str">
        <f t="shared" si="45"/>
        <v/>
      </c>
      <c r="J361" s="45" t="str">
        <f t="shared" si="46"/>
        <v/>
      </c>
      <c r="K361" s="30" t="str">
        <f t="shared" si="52"/>
        <v/>
      </c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x14ac:dyDescent="0.25">
      <c r="A362" s="27"/>
      <c r="B362" s="37">
        <v>329</v>
      </c>
      <c r="C362" s="41">
        <f t="shared" si="47"/>
        <v>43</v>
      </c>
      <c r="D362" s="37">
        <f t="shared" si="48"/>
        <v>20</v>
      </c>
      <c r="E362" s="50" t="str">
        <f t="shared" si="49"/>
        <v/>
      </c>
      <c r="F362" s="52" t="str">
        <f t="shared" si="53"/>
        <v/>
      </c>
      <c r="G362" s="50" t="str">
        <f t="shared" si="50"/>
        <v/>
      </c>
      <c r="H362" s="52" t="str">
        <f t="shared" si="51"/>
        <v/>
      </c>
      <c r="I362" s="45" t="str">
        <f t="shared" si="45"/>
        <v/>
      </c>
      <c r="J362" s="45" t="str">
        <f t="shared" si="46"/>
        <v/>
      </c>
      <c r="K362" s="30" t="str">
        <f t="shared" si="52"/>
        <v/>
      </c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x14ac:dyDescent="0.25">
      <c r="A363" s="27"/>
      <c r="B363" s="37">
        <v>330</v>
      </c>
      <c r="C363" s="41">
        <f t="shared" si="47"/>
        <v>43</v>
      </c>
      <c r="D363" s="37">
        <f t="shared" si="48"/>
        <v>20</v>
      </c>
      <c r="E363" s="50" t="str">
        <f t="shared" si="49"/>
        <v/>
      </c>
      <c r="F363" s="52" t="str">
        <f t="shared" si="53"/>
        <v/>
      </c>
      <c r="G363" s="50" t="str">
        <f t="shared" si="50"/>
        <v/>
      </c>
      <c r="H363" s="52" t="str">
        <f t="shared" si="51"/>
        <v/>
      </c>
      <c r="I363" s="45" t="str">
        <f t="shared" si="45"/>
        <v/>
      </c>
      <c r="J363" s="45" t="str">
        <f t="shared" si="46"/>
        <v/>
      </c>
      <c r="K363" s="30" t="str">
        <f t="shared" si="52"/>
        <v/>
      </c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x14ac:dyDescent="0.25">
      <c r="A364" s="27"/>
      <c r="B364" s="37">
        <v>331</v>
      </c>
      <c r="C364" s="41">
        <f t="shared" si="47"/>
        <v>43</v>
      </c>
      <c r="D364" s="37">
        <f t="shared" si="48"/>
        <v>20</v>
      </c>
      <c r="E364" s="50" t="str">
        <f t="shared" si="49"/>
        <v/>
      </c>
      <c r="F364" s="52" t="str">
        <f t="shared" si="53"/>
        <v/>
      </c>
      <c r="G364" s="50" t="str">
        <f t="shared" si="50"/>
        <v/>
      </c>
      <c r="H364" s="52" t="str">
        <f t="shared" si="51"/>
        <v/>
      </c>
      <c r="I364" s="45" t="str">
        <f t="shared" si="45"/>
        <v/>
      </c>
      <c r="J364" s="45" t="str">
        <f t="shared" si="46"/>
        <v/>
      </c>
      <c r="K364" s="30" t="str">
        <f t="shared" si="52"/>
        <v/>
      </c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x14ac:dyDescent="0.25">
      <c r="A365" s="27"/>
      <c r="B365" s="37">
        <v>332</v>
      </c>
      <c r="C365" s="41">
        <f t="shared" si="47"/>
        <v>43</v>
      </c>
      <c r="D365" s="37">
        <f t="shared" si="48"/>
        <v>20</v>
      </c>
      <c r="E365" s="50" t="str">
        <f t="shared" si="49"/>
        <v/>
      </c>
      <c r="F365" s="52" t="str">
        <f t="shared" si="53"/>
        <v/>
      </c>
      <c r="G365" s="50" t="str">
        <f t="shared" si="50"/>
        <v/>
      </c>
      <c r="H365" s="52" t="str">
        <f t="shared" si="51"/>
        <v/>
      </c>
      <c r="I365" s="45" t="str">
        <f t="shared" si="45"/>
        <v/>
      </c>
      <c r="J365" s="45" t="str">
        <f t="shared" si="46"/>
        <v/>
      </c>
      <c r="K365" s="30" t="str">
        <f t="shared" si="52"/>
        <v/>
      </c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x14ac:dyDescent="0.25">
      <c r="A366" s="27"/>
      <c r="B366" s="37">
        <v>333</v>
      </c>
      <c r="C366" s="41">
        <f t="shared" si="47"/>
        <v>43</v>
      </c>
      <c r="D366" s="37">
        <f t="shared" si="48"/>
        <v>20</v>
      </c>
      <c r="E366" s="50" t="str">
        <f t="shared" si="49"/>
        <v/>
      </c>
      <c r="F366" s="52" t="str">
        <f t="shared" si="53"/>
        <v/>
      </c>
      <c r="G366" s="50" t="str">
        <f t="shared" si="50"/>
        <v/>
      </c>
      <c r="H366" s="52" t="str">
        <f t="shared" si="51"/>
        <v/>
      </c>
      <c r="I366" s="45" t="str">
        <f t="shared" si="45"/>
        <v/>
      </c>
      <c r="J366" s="45" t="str">
        <f t="shared" si="46"/>
        <v/>
      </c>
      <c r="K366" s="30" t="str">
        <f t="shared" si="52"/>
        <v/>
      </c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x14ac:dyDescent="0.25">
      <c r="A367" s="27"/>
      <c r="B367" s="37">
        <v>334</v>
      </c>
      <c r="C367" s="41">
        <f t="shared" si="47"/>
        <v>43</v>
      </c>
      <c r="D367" s="37">
        <f t="shared" si="48"/>
        <v>20</v>
      </c>
      <c r="E367" s="50" t="str">
        <f t="shared" si="49"/>
        <v/>
      </c>
      <c r="F367" s="52" t="str">
        <f t="shared" si="53"/>
        <v/>
      </c>
      <c r="G367" s="50" t="str">
        <f t="shared" si="50"/>
        <v/>
      </c>
      <c r="H367" s="52" t="str">
        <f t="shared" si="51"/>
        <v/>
      </c>
      <c r="I367" s="45" t="str">
        <f t="shared" si="45"/>
        <v/>
      </c>
      <c r="J367" s="45" t="str">
        <f t="shared" si="46"/>
        <v/>
      </c>
      <c r="K367" s="30" t="str">
        <f t="shared" si="52"/>
        <v/>
      </c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x14ac:dyDescent="0.25">
      <c r="A368" s="27"/>
      <c r="B368" s="37">
        <v>335</v>
      </c>
      <c r="C368" s="41">
        <f t="shared" si="47"/>
        <v>43</v>
      </c>
      <c r="D368" s="37">
        <f t="shared" si="48"/>
        <v>20</v>
      </c>
      <c r="E368" s="50" t="str">
        <f t="shared" si="49"/>
        <v/>
      </c>
      <c r="F368" s="52" t="str">
        <f t="shared" si="53"/>
        <v/>
      </c>
      <c r="G368" s="50" t="str">
        <f t="shared" si="50"/>
        <v/>
      </c>
      <c r="H368" s="52" t="str">
        <f t="shared" si="51"/>
        <v/>
      </c>
      <c r="I368" s="45" t="str">
        <f t="shared" si="45"/>
        <v/>
      </c>
      <c r="J368" s="45" t="str">
        <f t="shared" si="46"/>
        <v/>
      </c>
      <c r="K368" s="30" t="str">
        <f t="shared" si="52"/>
        <v/>
      </c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x14ac:dyDescent="0.25">
      <c r="A369" s="27"/>
      <c r="B369" s="37">
        <v>336</v>
      </c>
      <c r="C369" s="41">
        <f t="shared" si="47"/>
        <v>43</v>
      </c>
      <c r="D369" s="37">
        <f t="shared" si="48"/>
        <v>20</v>
      </c>
      <c r="E369" s="50" t="str">
        <f t="shared" si="49"/>
        <v/>
      </c>
      <c r="F369" s="52" t="str">
        <f t="shared" si="53"/>
        <v/>
      </c>
      <c r="G369" s="50" t="str">
        <f t="shared" si="50"/>
        <v/>
      </c>
      <c r="H369" s="52" t="str">
        <f t="shared" si="51"/>
        <v/>
      </c>
      <c r="I369" s="45" t="str">
        <f t="shared" si="45"/>
        <v/>
      </c>
      <c r="J369" s="45" t="str">
        <f t="shared" si="46"/>
        <v/>
      </c>
      <c r="K369" s="30" t="str">
        <f t="shared" si="52"/>
        <v/>
      </c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x14ac:dyDescent="0.25">
      <c r="A370" s="27"/>
      <c r="B370" s="37">
        <v>337</v>
      </c>
      <c r="C370" s="41">
        <f t="shared" si="47"/>
        <v>43</v>
      </c>
      <c r="D370" s="37">
        <f t="shared" si="48"/>
        <v>20</v>
      </c>
      <c r="E370" s="50" t="str">
        <f t="shared" si="49"/>
        <v/>
      </c>
      <c r="F370" s="52" t="str">
        <f t="shared" si="53"/>
        <v/>
      </c>
      <c r="G370" s="50" t="str">
        <f t="shared" si="50"/>
        <v/>
      </c>
      <c r="H370" s="52" t="str">
        <f t="shared" si="51"/>
        <v/>
      </c>
      <c r="I370" s="45" t="str">
        <f t="shared" si="45"/>
        <v/>
      </c>
      <c r="J370" s="45" t="str">
        <f t="shared" si="46"/>
        <v/>
      </c>
      <c r="K370" s="30" t="str">
        <f t="shared" si="52"/>
        <v/>
      </c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x14ac:dyDescent="0.25">
      <c r="A371" s="27"/>
      <c r="B371" s="37">
        <v>338</v>
      </c>
      <c r="C371" s="41">
        <f t="shared" si="47"/>
        <v>43</v>
      </c>
      <c r="D371" s="37">
        <f t="shared" si="48"/>
        <v>20</v>
      </c>
      <c r="E371" s="50" t="str">
        <f t="shared" si="49"/>
        <v/>
      </c>
      <c r="F371" s="52" t="str">
        <f t="shared" si="53"/>
        <v/>
      </c>
      <c r="G371" s="50" t="str">
        <f t="shared" si="50"/>
        <v/>
      </c>
      <c r="H371" s="52" t="str">
        <f t="shared" si="51"/>
        <v/>
      </c>
      <c r="I371" s="45" t="str">
        <f t="shared" si="45"/>
        <v/>
      </c>
      <c r="J371" s="45" t="str">
        <f t="shared" si="46"/>
        <v/>
      </c>
      <c r="K371" s="30" t="str">
        <f t="shared" si="52"/>
        <v/>
      </c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x14ac:dyDescent="0.25">
      <c r="A372" s="27"/>
      <c r="B372" s="37">
        <v>339</v>
      </c>
      <c r="C372" s="41">
        <f t="shared" si="47"/>
        <v>43</v>
      </c>
      <c r="D372" s="37">
        <f t="shared" si="48"/>
        <v>20</v>
      </c>
      <c r="E372" s="50" t="str">
        <f t="shared" si="49"/>
        <v/>
      </c>
      <c r="F372" s="52" t="str">
        <f t="shared" si="53"/>
        <v/>
      </c>
      <c r="G372" s="50" t="str">
        <f t="shared" si="50"/>
        <v/>
      </c>
      <c r="H372" s="52" t="str">
        <f t="shared" si="51"/>
        <v/>
      </c>
      <c r="I372" s="45" t="str">
        <f t="shared" si="45"/>
        <v/>
      </c>
      <c r="J372" s="45" t="str">
        <f t="shared" si="46"/>
        <v/>
      </c>
      <c r="K372" s="30" t="str">
        <f t="shared" si="52"/>
        <v/>
      </c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x14ac:dyDescent="0.25">
      <c r="A373" s="27"/>
      <c r="B373" s="37">
        <v>340</v>
      </c>
      <c r="C373" s="41">
        <f t="shared" si="47"/>
        <v>43</v>
      </c>
      <c r="D373" s="37">
        <f t="shared" si="48"/>
        <v>20</v>
      </c>
      <c r="E373" s="50" t="str">
        <f t="shared" si="49"/>
        <v/>
      </c>
      <c r="F373" s="52" t="str">
        <f t="shared" si="53"/>
        <v/>
      </c>
      <c r="G373" s="50" t="str">
        <f t="shared" si="50"/>
        <v/>
      </c>
      <c r="H373" s="52" t="str">
        <f t="shared" si="51"/>
        <v/>
      </c>
      <c r="I373" s="45" t="str">
        <f t="shared" si="45"/>
        <v/>
      </c>
      <c r="J373" s="45" t="str">
        <f t="shared" si="46"/>
        <v/>
      </c>
      <c r="K373" s="30" t="str">
        <f t="shared" si="52"/>
        <v/>
      </c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x14ac:dyDescent="0.25">
      <c r="A374" s="27"/>
      <c r="B374" s="37">
        <v>341</v>
      </c>
      <c r="C374" s="41">
        <f t="shared" si="47"/>
        <v>43</v>
      </c>
      <c r="D374" s="37">
        <f t="shared" si="48"/>
        <v>20</v>
      </c>
      <c r="E374" s="50" t="str">
        <f t="shared" si="49"/>
        <v/>
      </c>
      <c r="F374" s="52" t="str">
        <f t="shared" si="53"/>
        <v/>
      </c>
      <c r="G374" s="50" t="str">
        <f t="shared" si="50"/>
        <v/>
      </c>
      <c r="H374" s="52" t="str">
        <f t="shared" si="51"/>
        <v/>
      </c>
      <c r="I374" s="45" t="str">
        <f t="shared" si="45"/>
        <v/>
      </c>
      <c r="J374" s="45" t="str">
        <f t="shared" si="46"/>
        <v/>
      </c>
      <c r="K374" s="30" t="str">
        <f t="shared" si="52"/>
        <v/>
      </c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x14ac:dyDescent="0.25">
      <c r="A375" s="27"/>
      <c r="B375" s="37">
        <v>342</v>
      </c>
      <c r="C375" s="41">
        <f t="shared" si="47"/>
        <v>43</v>
      </c>
      <c r="D375" s="37">
        <f t="shared" si="48"/>
        <v>20</v>
      </c>
      <c r="E375" s="50" t="str">
        <f t="shared" si="49"/>
        <v/>
      </c>
      <c r="F375" s="52" t="str">
        <f t="shared" si="53"/>
        <v/>
      </c>
      <c r="G375" s="50" t="str">
        <f t="shared" si="50"/>
        <v/>
      </c>
      <c r="H375" s="52" t="str">
        <f t="shared" si="51"/>
        <v/>
      </c>
      <c r="I375" s="45" t="str">
        <f t="shared" si="45"/>
        <v/>
      </c>
      <c r="J375" s="45" t="str">
        <f t="shared" si="46"/>
        <v/>
      </c>
      <c r="K375" s="30" t="str">
        <f t="shared" si="52"/>
        <v/>
      </c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x14ac:dyDescent="0.25">
      <c r="A376" s="27"/>
      <c r="B376" s="37">
        <v>343</v>
      </c>
      <c r="C376" s="41">
        <f t="shared" si="47"/>
        <v>43</v>
      </c>
      <c r="D376" s="37">
        <f t="shared" si="48"/>
        <v>20</v>
      </c>
      <c r="E376" s="50" t="str">
        <f t="shared" si="49"/>
        <v/>
      </c>
      <c r="F376" s="52" t="str">
        <f t="shared" si="53"/>
        <v/>
      </c>
      <c r="G376" s="50" t="str">
        <f t="shared" si="50"/>
        <v/>
      </c>
      <c r="H376" s="52" t="str">
        <f t="shared" si="51"/>
        <v/>
      </c>
      <c r="I376" s="45" t="str">
        <f t="shared" si="45"/>
        <v/>
      </c>
      <c r="J376" s="45" t="str">
        <f t="shared" si="46"/>
        <v/>
      </c>
      <c r="K376" s="30" t="str">
        <f t="shared" si="52"/>
        <v/>
      </c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x14ac:dyDescent="0.25">
      <c r="A377" s="27"/>
      <c r="B377" s="37">
        <v>344</v>
      </c>
      <c r="C377" s="41">
        <f t="shared" si="47"/>
        <v>43</v>
      </c>
      <c r="D377" s="37">
        <f t="shared" si="48"/>
        <v>20</v>
      </c>
      <c r="E377" s="50" t="str">
        <f t="shared" si="49"/>
        <v/>
      </c>
      <c r="F377" s="52" t="str">
        <f t="shared" si="53"/>
        <v/>
      </c>
      <c r="G377" s="50" t="str">
        <f t="shared" si="50"/>
        <v/>
      </c>
      <c r="H377" s="52" t="str">
        <f t="shared" si="51"/>
        <v/>
      </c>
      <c r="I377" s="45" t="str">
        <f t="shared" si="45"/>
        <v/>
      </c>
      <c r="J377" s="45" t="str">
        <f t="shared" si="46"/>
        <v/>
      </c>
      <c r="K377" s="30" t="str">
        <f t="shared" si="52"/>
        <v/>
      </c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x14ac:dyDescent="0.25">
      <c r="A378" s="27"/>
      <c r="B378" s="37">
        <v>345</v>
      </c>
      <c r="C378" s="41">
        <f t="shared" si="47"/>
        <v>43</v>
      </c>
      <c r="D378" s="37">
        <f t="shared" si="48"/>
        <v>20</v>
      </c>
      <c r="E378" s="50" t="str">
        <f t="shared" si="49"/>
        <v/>
      </c>
      <c r="F378" s="52" t="str">
        <f t="shared" si="53"/>
        <v/>
      </c>
      <c r="G378" s="50" t="str">
        <f t="shared" si="50"/>
        <v/>
      </c>
      <c r="H378" s="52" t="str">
        <f t="shared" si="51"/>
        <v/>
      </c>
      <c r="I378" s="45" t="str">
        <f t="shared" si="45"/>
        <v/>
      </c>
      <c r="J378" s="45" t="str">
        <f t="shared" si="46"/>
        <v/>
      </c>
      <c r="K378" s="30" t="str">
        <f t="shared" si="52"/>
        <v/>
      </c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x14ac:dyDescent="0.25">
      <c r="A379" s="27"/>
      <c r="B379" s="37">
        <v>346</v>
      </c>
      <c r="C379" s="41">
        <f t="shared" si="47"/>
        <v>43</v>
      </c>
      <c r="D379" s="37">
        <f t="shared" si="48"/>
        <v>20</v>
      </c>
      <c r="E379" s="50" t="str">
        <f t="shared" si="49"/>
        <v/>
      </c>
      <c r="F379" s="52" t="str">
        <f t="shared" si="53"/>
        <v/>
      </c>
      <c r="G379" s="50" t="str">
        <f t="shared" si="50"/>
        <v/>
      </c>
      <c r="H379" s="52" t="str">
        <f t="shared" si="51"/>
        <v/>
      </c>
      <c r="I379" s="45" t="str">
        <f t="shared" si="45"/>
        <v/>
      </c>
      <c r="J379" s="45" t="str">
        <f t="shared" si="46"/>
        <v/>
      </c>
      <c r="K379" s="30" t="str">
        <f t="shared" si="52"/>
        <v/>
      </c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x14ac:dyDescent="0.25">
      <c r="A380" s="27"/>
      <c r="B380" s="37">
        <v>347</v>
      </c>
      <c r="C380" s="41">
        <f t="shared" si="47"/>
        <v>43</v>
      </c>
      <c r="D380" s="37">
        <f t="shared" si="48"/>
        <v>20</v>
      </c>
      <c r="E380" s="50" t="str">
        <f t="shared" si="49"/>
        <v/>
      </c>
      <c r="F380" s="52" t="str">
        <f t="shared" si="53"/>
        <v/>
      </c>
      <c r="G380" s="50" t="str">
        <f t="shared" si="50"/>
        <v/>
      </c>
      <c r="H380" s="52" t="str">
        <f t="shared" si="51"/>
        <v/>
      </c>
      <c r="I380" s="45" t="str">
        <f t="shared" si="45"/>
        <v/>
      </c>
      <c r="J380" s="45" t="str">
        <f t="shared" si="46"/>
        <v/>
      </c>
      <c r="K380" s="30" t="str">
        <f t="shared" si="52"/>
        <v/>
      </c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x14ac:dyDescent="0.25">
      <c r="A381" s="27"/>
      <c r="B381" s="37">
        <v>348</v>
      </c>
      <c r="C381" s="41">
        <f t="shared" si="47"/>
        <v>43</v>
      </c>
      <c r="D381" s="37">
        <f t="shared" si="48"/>
        <v>20</v>
      </c>
      <c r="E381" s="50" t="str">
        <f t="shared" si="49"/>
        <v/>
      </c>
      <c r="F381" s="52" t="str">
        <f t="shared" si="53"/>
        <v/>
      </c>
      <c r="G381" s="50" t="str">
        <f t="shared" si="50"/>
        <v/>
      </c>
      <c r="H381" s="52" t="str">
        <f t="shared" si="51"/>
        <v/>
      </c>
      <c r="I381" s="45" t="str">
        <f t="shared" si="45"/>
        <v/>
      </c>
      <c r="J381" s="45" t="str">
        <f t="shared" si="46"/>
        <v/>
      </c>
      <c r="K381" s="30" t="str">
        <f t="shared" si="52"/>
        <v/>
      </c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x14ac:dyDescent="0.25">
      <c r="A382" s="27"/>
      <c r="B382" s="37">
        <v>349</v>
      </c>
      <c r="C382" s="41">
        <f t="shared" si="47"/>
        <v>43</v>
      </c>
      <c r="D382" s="37">
        <f t="shared" si="48"/>
        <v>20</v>
      </c>
      <c r="E382" s="50" t="str">
        <f t="shared" si="49"/>
        <v/>
      </c>
      <c r="F382" s="52" t="str">
        <f t="shared" si="53"/>
        <v/>
      </c>
      <c r="G382" s="50" t="str">
        <f t="shared" si="50"/>
        <v/>
      </c>
      <c r="H382" s="52" t="str">
        <f t="shared" si="51"/>
        <v/>
      </c>
      <c r="I382" s="45" t="str">
        <f t="shared" si="45"/>
        <v/>
      </c>
      <c r="J382" s="45" t="str">
        <f t="shared" si="46"/>
        <v/>
      </c>
      <c r="K382" s="30" t="str">
        <f t="shared" si="52"/>
        <v/>
      </c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x14ac:dyDescent="0.25">
      <c r="A383" s="27"/>
      <c r="B383" s="37">
        <v>350</v>
      </c>
      <c r="C383" s="41">
        <f t="shared" si="47"/>
        <v>43</v>
      </c>
      <c r="D383" s="37">
        <f t="shared" si="48"/>
        <v>20</v>
      </c>
      <c r="E383" s="50" t="str">
        <f t="shared" si="49"/>
        <v/>
      </c>
      <c r="F383" s="52" t="str">
        <f t="shared" si="53"/>
        <v/>
      </c>
      <c r="G383" s="50" t="str">
        <f t="shared" si="50"/>
        <v/>
      </c>
      <c r="H383" s="52" t="str">
        <f t="shared" si="51"/>
        <v/>
      </c>
      <c r="I383" s="45" t="str">
        <f t="shared" si="45"/>
        <v/>
      </c>
      <c r="J383" s="45" t="str">
        <f t="shared" si="46"/>
        <v/>
      </c>
      <c r="K383" s="30" t="str">
        <f t="shared" si="52"/>
        <v/>
      </c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x14ac:dyDescent="0.25">
      <c r="A384" s="27"/>
      <c r="B384" s="37">
        <v>351</v>
      </c>
      <c r="C384" s="41">
        <f t="shared" si="47"/>
        <v>43</v>
      </c>
      <c r="D384" s="37">
        <f t="shared" si="48"/>
        <v>20</v>
      </c>
      <c r="E384" s="50" t="str">
        <f t="shared" si="49"/>
        <v/>
      </c>
      <c r="F384" s="52" t="str">
        <f t="shared" si="53"/>
        <v/>
      </c>
      <c r="G384" s="50" t="str">
        <f t="shared" si="50"/>
        <v/>
      </c>
      <c r="H384" s="52" t="str">
        <f t="shared" si="51"/>
        <v/>
      </c>
      <c r="I384" s="45" t="str">
        <f t="shared" si="45"/>
        <v/>
      </c>
      <c r="J384" s="45" t="str">
        <f t="shared" si="46"/>
        <v/>
      </c>
      <c r="K384" s="30" t="str">
        <f t="shared" si="52"/>
        <v/>
      </c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x14ac:dyDescent="0.25">
      <c r="A385" s="27"/>
      <c r="B385" s="37">
        <v>352</v>
      </c>
      <c r="C385" s="41">
        <f t="shared" si="47"/>
        <v>43</v>
      </c>
      <c r="D385" s="37">
        <f t="shared" si="48"/>
        <v>20</v>
      </c>
      <c r="E385" s="50" t="str">
        <f t="shared" si="49"/>
        <v/>
      </c>
      <c r="F385" s="52" t="str">
        <f t="shared" si="53"/>
        <v/>
      </c>
      <c r="G385" s="50" t="str">
        <f t="shared" si="50"/>
        <v/>
      </c>
      <c r="H385" s="52" t="str">
        <f t="shared" si="51"/>
        <v/>
      </c>
      <c r="I385" s="45" t="str">
        <f t="shared" si="45"/>
        <v/>
      </c>
      <c r="J385" s="45" t="str">
        <f t="shared" si="46"/>
        <v/>
      </c>
      <c r="K385" s="30" t="str">
        <f t="shared" si="52"/>
        <v/>
      </c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x14ac:dyDescent="0.25">
      <c r="A386" s="27"/>
      <c r="B386" s="37">
        <v>353</v>
      </c>
      <c r="C386" s="41">
        <f t="shared" si="47"/>
        <v>43</v>
      </c>
      <c r="D386" s="37">
        <f t="shared" si="48"/>
        <v>20</v>
      </c>
      <c r="E386" s="50" t="str">
        <f t="shared" si="49"/>
        <v/>
      </c>
      <c r="F386" s="52" t="str">
        <f t="shared" si="53"/>
        <v/>
      </c>
      <c r="G386" s="50" t="str">
        <f t="shared" si="50"/>
        <v/>
      </c>
      <c r="H386" s="52" t="str">
        <f t="shared" si="51"/>
        <v/>
      </c>
      <c r="I386" s="45" t="str">
        <f t="shared" si="45"/>
        <v/>
      </c>
      <c r="J386" s="45" t="str">
        <f t="shared" si="46"/>
        <v/>
      </c>
      <c r="K386" s="30" t="str">
        <f t="shared" si="52"/>
        <v/>
      </c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x14ac:dyDescent="0.25">
      <c r="A387" s="27"/>
      <c r="B387" s="37">
        <v>354</v>
      </c>
      <c r="C387" s="41">
        <f t="shared" si="47"/>
        <v>43</v>
      </c>
      <c r="D387" s="37">
        <f t="shared" si="48"/>
        <v>20</v>
      </c>
      <c r="E387" s="50" t="str">
        <f t="shared" si="49"/>
        <v/>
      </c>
      <c r="F387" s="52" t="str">
        <f t="shared" si="53"/>
        <v/>
      </c>
      <c r="G387" s="50" t="str">
        <f t="shared" si="50"/>
        <v/>
      </c>
      <c r="H387" s="52" t="str">
        <f t="shared" si="51"/>
        <v/>
      </c>
      <c r="I387" s="45" t="str">
        <f t="shared" si="45"/>
        <v/>
      </c>
      <c r="J387" s="45" t="str">
        <f t="shared" si="46"/>
        <v/>
      </c>
      <c r="K387" s="30" t="str">
        <f t="shared" si="52"/>
        <v/>
      </c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x14ac:dyDescent="0.25">
      <c r="A388" s="27"/>
      <c r="B388" s="37">
        <v>355</v>
      </c>
      <c r="C388" s="41">
        <f t="shared" si="47"/>
        <v>43</v>
      </c>
      <c r="D388" s="37">
        <f t="shared" si="48"/>
        <v>20</v>
      </c>
      <c r="E388" s="50" t="str">
        <f t="shared" si="49"/>
        <v/>
      </c>
      <c r="F388" s="52" t="str">
        <f t="shared" si="53"/>
        <v/>
      </c>
      <c r="G388" s="50" t="str">
        <f t="shared" si="50"/>
        <v/>
      </c>
      <c r="H388" s="52" t="str">
        <f t="shared" si="51"/>
        <v/>
      </c>
      <c r="I388" s="45" t="str">
        <f t="shared" si="45"/>
        <v/>
      </c>
      <c r="J388" s="45" t="str">
        <f t="shared" si="46"/>
        <v/>
      </c>
      <c r="K388" s="30" t="str">
        <f t="shared" si="52"/>
        <v/>
      </c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x14ac:dyDescent="0.25">
      <c r="A389" s="27"/>
      <c r="B389" s="37">
        <v>356</v>
      </c>
      <c r="C389" s="41">
        <f t="shared" si="47"/>
        <v>43</v>
      </c>
      <c r="D389" s="37">
        <f t="shared" si="48"/>
        <v>20</v>
      </c>
      <c r="E389" s="50" t="str">
        <f t="shared" si="49"/>
        <v/>
      </c>
      <c r="F389" s="52" t="str">
        <f t="shared" si="53"/>
        <v/>
      </c>
      <c r="G389" s="50" t="str">
        <f t="shared" si="50"/>
        <v/>
      </c>
      <c r="H389" s="52" t="str">
        <f t="shared" si="51"/>
        <v/>
      </c>
      <c r="I389" s="45" t="str">
        <f t="shared" si="45"/>
        <v/>
      </c>
      <c r="J389" s="45" t="str">
        <f t="shared" si="46"/>
        <v/>
      </c>
      <c r="K389" s="30" t="str">
        <f t="shared" si="52"/>
        <v/>
      </c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x14ac:dyDescent="0.25">
      <c r="A390" s="27"/>
      <c r="B390" s="37">
        <v>357</v>
      </c>
      <c r="C390" s="41">
        <f t="shared" si="47"/>
        <v>43</v>
      </c>
      <c r="D390" s="37">
        <f t="shared" si="48"/>
        <v>20</v>
      </c>
      <c r="E390" s="50" t="str">
        <f t="shared" si="49"/>
        <v/>
      </c>
      <c r="F390" s="52" t="str">
        <f t="shared" si="53"/>
        <v/>
      </c>
      <c r="G390" s="50" t="str">
        <f t="shared" si="50"/>
        <v/>
      </c>
      <c r="H390" s="52" t="str">
        <f t="shared" si="51"/>
        <v/>
      </c>
      <c r="I390" s="45" t="str">
        <f t="shared" si="45"/>
        <v/>
      </c>
      <c r="J390" s="45" t="str">
        <f t="shared" si="46"/>
        <v/>
      </c>
      <c r="K390" s="30" t="str">
        <f t="shared" si="52"/>
        <v/>
      </c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x14ac:dyDescent="0.25">
      <c r="A391" s="27"/>
      <c r="B391" s="37">
        <v>358</v>
      </c>
      <c r="C391" s="41">
        <f t="shared" si="47"/>
        <v>43</v>
      </c>
      <c r="D391" s="37">
        <f t="shared" si="48"/>
        <v>20</v>
      </c>
      <c r="E391" s="50" t="str">
        <f t="shared" si="49"/>
        <v/>
      </c>
      <c r="F391" s="52" t="str">
        <f t="shared" si="53"/>
        <v/>
      </c>
      <c r="G391" s="50" t="str">
        <f t="shared" si="50"/>
        <v/>
      </c>
      <c r="H391" s="52" t="str">
        <f t="shared" si="51"/>
        <v/>
      </c>
      <c r="I391" s="45" t="str">
        <f t="shared" si="45"/>
        <v/>
      </c>
      <c r="J391" s="45" t="str">
        <f t="shared" si="46"/>
        <v/>
      </c>
      <c r="K391" s="30" t="str">
        <f t="shared" si="52"/>
        <v/>
      </c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x14ac:dyDescent="0.25">
      <c r="A392" s="27"/>
      <c r="B392" s="37">
        <v>359</v>
      </c>
      <c r="C392" s="41">
        <f t="shared" si="47"/>
        <v>43</v>
      </c>
      <c r="D392" s="37">
        <f t="shared" si="48"/>
        <v>20</v>
      </c>
      <c r="E392" s="50" t="str">
        <f t="shared" si="49"/>
        <v/>
      </c>
      <c r="F392" s="52" t="str">
        <f t="shared" si="53"/>
        <v/>
      </c>
      <c r="G392" s="50" t="str">
        <f t="shared" si="50"/>
        <v/>
      </c>
      <c r="H392" s="52" t="str">
        <f t="shared" si="51"/>
        <v/>
      </c>
      <c r="I392" s="45" t="str">
        <f t="shared" si="45"/>
        <v/>
      </c>
      <c r="J392" s="45" t="str">
        <f t="shared" si="46"/>
        <v/>
      </c>
      <c r="K392" s="30" t="str">
        <f t="shared" si="52"/>
        <v/>
      </c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x14ac:dyDescent="0.25">
      <c r="A393" s="27"/>
      <c r="B393" s="37">
        <v>360</v>
      </c>
      <c r="C393" s="41">
        <f t="shared" si="47"/>
        <v>43</v>
      </c>
      <c r="D393" s="37">
        <f t="shared" si="48"/>
        <v>20</v>
      </c>
      <c r="E393" s="50" t="str">
        <f t="shared" si="49"/>
        <v/>
      </c>
      <c r="F393" s="52" t="str">
        <f t="shared" si="53"/>
        <v/>
      </c>
      <c r="G393" s="50" t="str">
        <f t="shared" si="50"/>
        <v/>
      </c>
      <c r="H393" s="52" t="str">
        <f t="shared" si="51"/>
        <v/>
      </c>
      <c r="I393" s="45" t="str">
        <f t="shared" si="45"/>
        <v/>
      </c>
      <c r="J393" s="45" t="str">
        <f t="shared" si="46"/>
        <v/>
      </c>
      <c r="K393" s="30" t="str">
        <f t="shared" si="52"/>
        <v/>
      </c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x14ac:dyDescent="0.25">
      <c r="A394" s="27"/>
      <c r="B394" s="37">
        <v>361</v>
      </c>
      <c r="C394" s="41">
        <f t="shared" si="47"/>
        <v>43</v>
      </c>
      <c r="D394" s="37">
        <f t="shared" si="48"/>
        <v>20</v>
      </c>
      <c r="E394" s="50" t="str">
        <f t="shared" si="49"/>
        <v/>
      </c>
      <c r="F394" s="52" t="str">
        <f t="shared" si="53"/>
        <v/>
      </c>
      <c r="G394" s="50" t="str">
        <f t="shared" si="50"/>
        <v/>
      </c>
      <c r="H394" s="52" t="str">
        <f t="shared" si="51"/>
        <v/>
      </c>
      <c r="I394" s="45" t="str">
        <f t="shared" si="45"/>
        <v/>
      </c>
      <c r="J394" s="45" t="str">
        <f t="shared" si="46"/>
        <v/>
      </c>
      <c r="K394" s="30" t="str">
        <f t="shared" si="52"/>
        <v/>
      </c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x14ac:dyDescent="0.25">
      <c r="A395" s="27"/>
      <c r="B395" s="37">
        <v>362</v>
      </c>
      <c r="C395" s="41">
        <f t="shared" si="47"/>
        <v>43</v>
      </c>
      <c r="D395" s="37">
        <f t="shared" si="48"/>
        <v>20</v>
      </c>
      <c r="E395" s="50" t="str">
        <f t="shared" si="49"/>
        <v/>
      </c>
      <c r="F395" s="52" t="str">
        <f t="shared" si="53"/>
        <v/>
      </c>
      <c r="G395" s="50" t="str">
        <f t="shared" si="50"/>
        <v/>
      </c>
      <c r="H395" s="52" t="str">
        <f t="shared" si="51"/>
        <v/>
      </c>
      <c r="I395" s="45" t="str">
        <f t="shared" si="45"/>
        <v/>
      </c>
      <c r="J395" s="45" t="str">
        <f t="shared" si="46"/>
        <v/>
      </c>
      <c r="K395" s="30" t="str">
        <f t="shared" si="52"/>
        <v/>
      </c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x14ac:dyDescent="0.25">
      <c r="A396" s="27"/>
      <c r="B396" s="37">
        <v>363</v>
      </c>
      <c r="C396" s="41">
        <f t="shared" si="47"/>
        <v>43</v>
      </c>
      <c r="D396" s="37">
        <f t="shared" si="48"/>
        <v>20</v>
      </c>
      <c r="E396" s="50" t="str">
        <f t="shared" si="49"/>
        <v/>
      </c>
      <c r="F396" s="52" t="str">
        <f t="shared" si="53"/>
        <v/>
      </c>
      <c r="G396" s="50" t="str">
        <f t="shared" si="50"/>
        <v/>
      </c>
      <c r="H396" s="52" t="str">
        <f t="shared" si="51"/>
        <v/>
      </c>
      <c r="I396" s="45" t="str">
        <f t="shared" si="45"/>
        <v/>
      </c>
      <c r="J396" s="45" t="str">
        <f t="shared" si="46"/>
        <v/>
      </c>
      <c r="K396" s="30" t="str">
        <f t="shared" si="52"/>
        <v/>
      </c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x14ac:dyDescent="0.25">
      <c r="A397" s="27"/>
      <c r="B397" s="37">
        <v>364</v>
      </c>
      <c r="C397" s="41">
        <f t="shared" si="47"/>
        <v>43</v>
      </c>
      <c r="D397" s="37">
        <f t="shared" si="48"/>
        <v>20</v>
      </c>
      <c r="E397" s="50" t="str">
        <f t="shared" si="49"/>
        <v/>
      </c>
      <c r="F397" s="52" t="str">
        <f t="shared" si="53"/>
        <v/>
      </c>
      <c r="G397" s="50" t="str">
        <f t="shared" si="50"/>
        <v/>
      </c>
      <c r="H397" s="52" t="str">
        <f t="shared" si="51"/>
        <v/>
      </c>
      <c r="I397" s="45" t="str">
        <f t="shared" si="45"/>
        <v/>
      </c>
      <c r="J397" s="45" t="str">
        <f t="shared" si="46"/>
        <v/>
      </c>
      <c r="K397" s="30" t="str">
        <f t="shared" si="52"/>
        <v/>
      </c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x14ac:dyDescent="0.25">
      <c r="A398" s="27"/>
      <c r="B398" s="37">
        <v>365</v>
      </c>
      <c r="C398" s="41">
        <f t="shared" si="47"/>
        <v>43</v>
      </c>
      <c r="D398" s="37">
        <f t="shared" si="48"/>
        <v>20</v>
      </c>
      <c r="E398" s="50" t="str">
        <f t="shared" si="49"/>
        <v/>
      </c>
      <c r="F398" s="52" t="str">
        <f t="shared" si="53"/>
        <v/>
      </c>
      <c r="G398" s="50" t="str">
        <f t="shared" si="50"/>
        <v/>
      </c>
      <c r="H398" s="52" t="str">
        <f t="shared" si="51"/>
        <v/>
      </c>
      <c r="I398" s="45" t="str">
        <f t="shared" ref="I398:I461" si="54">IF(F398="","",H398*B398)</f>
        <v/>
      </c>
      <c r="J398" s="45" t="str">
        <f t="shared" ref="J398:J461" si="55">IF(H398="","",H398+J397)</f>
        <v/>
      </c>
      <c r="K398" s="30" t="str">
        <f t="shared" si="52"/>
        <v/>
      </c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x14ac:dyDescent="0.25">
      <c r="A399" s="27"/>
      <c r="B399" s="37">
        <v>366</v>
      </c>
      <c r="C399" s="41">
        <f t="shared" si="47"/>
        <v>43</v>
      </c>
      <c r="D399" s="37">
        <f t="shared" si="48"/>
        <v>20</v>
      </c>
      <c r="E399" s="50" t="str">
        <f t="shared" si="49"/>
        <v/>
      </c>
      <c r="F399" s="52" t="str">
        <f t="shared" si="53"/>
        <v/>
      </c>
      <c r="G399" s="50" t="str">
        <f t="shared" si="50"/>
        <v/>
      </c>
      <c r="H399" s="52" t="str">
        <f t="shared" si="51"/>
        <v/>
      </c>
      <c r="I399" s="45" t="str">
        <f t="shared" si="54"/>
        <v/>
      </c>
      <c r="J399" s="45" t="str">
        <f t="shared" si="55"/>
        <v/>
      </c>
      <c r="K399" s="30" t="str">
        <f t="shared" si="52"/>
        <v/>
      </c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x14ac:dyDescent="0.25">
      <c r="A400" s="27"/>
      <c r="B400" s="37">
        <v>367</v>
      </c>
      <c r="C400" s="41">
        <f t="shared" si="47"/>
        <v>43</v>
      </c>
      <c r="D400" s="37">
        <f t="shared" si="48"/>
        <v>20</v>
      </c>
      <c r="E400" s="50" t="str">
        <f t="shared" si="49"/>
        <v/>
      </c>
      <c r="F400" s="52" t="str">
        <f t="shared" si="53"/>
        <v/>
      </c>
      <c r="G400" s="50" t="str">
        <f t="shared" si="50"/>
        <v/>
      </c>
      <c r="H400" s="52" t="str">
        <f t="shared" si="51"/>
        <v/>
      </c>
      <c r="I400" s="45" t="str">
        <f t="shared" si="54"/>
        <v/>
      </c>
      <c r="J400" s="45" t="str">
        <f t="shared" si="55"/>
        <v/>
      </c>
      <c r="K400" s="30" t="str">
        <f t="shared" si="52"/>
        <v/>
      </c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x14ac:dyDescent="0.25">
      <c r="A401" s="27"/>
      <c r="B401" s="37">
        <v>368</v>
      </c>
      <c r="C401" s="41">
        <f t="shared" si="47"/>
        <v>43</v>
      </c>
      <c r="D401" s="37">
        <f t="shared" si="48"/>
        <v>20</v>
      </c>
      <c r="E401" s="50" t="str">
        <f t="shared" si="49"/>
        <v/>
      </c>
      <c r="F401" s="52" t="str">
        <f t="shared" si="53"/>
        <v/>
      </c>
      <c r="G401" s="50" t="str">
        <f t="shared" si="50"/>
        <v/>
      </c>
      <c r="H401" s="52" t="str">
        <f t="shared" si="51"/>
        <v/>
      </c>
      <c r="I401" s="45" t="str">
        <f t="shared" si="54"/>
        <v/>
      </c>
      <c r="J401" s="45" t="str">
        <f t="shared" si="55"/>
        <v/>
      </c>
      <c r="K401" s="30" t="str">
        <f t="shared" si="52"/>
        <v/>
      </c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x14ac:dyDescent="0.25">
      <c r="A402" s="27"/>
      <c r="B402" s="37">
        <v>369</v>
      </c>
      <c r="C402" s="41">
        <f t="shared" si="47"/>
        <v>43</v>
      </c>
      <c r="D402" s="37">
        <f t="shared" si="48"/>
        <v>20</v>
      </c>
      <c r="E402" s="50" t="str">
        <f t="shared" si="49"/>
        <v/>
      </c>
      <c r="F402" s="52" t="str">
        <f t="shared" si="53"/>
        <v/>
      </c>
      <c r="G402" s="50" t="str">
        <f t="shared" si="50"/>
        <v/>
      </c>
      <c r="H402" s="52" t="str">
        <f t="shared" si="51"/>
        <v/>
      </c>
      <c r="I402" s="45" t="str">
        <f t="shared" si="54"/>
        <v/>
      </c>
      <c r="J402" s="45" t="str">
        <f t="shared" si="55"/>
        <v/>
      </c>
      <c r="K402" s="30" t="str">
        <f t="shared" si="52"/>
        <v/>
      </c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x14ac:dyDescent="0.25">
      <c r="A403" s="27"/>
      <c r="B403" s="37">
        <v>370</v>
      </c>
      <c r="C403" s="41">
        <f t="shared" si="47"/>
        <v>43</v>
      </c>
      <c r="D403" s="37">
        <f t="shared" si="48"/>
        <v>20</v>
      </c>
      <c r="E403" s="50" t="str">
        <f t="shared" si="49"/>
        <v/>
      </c>
      <c r="F403" s="52" t="str">
        <f t="shared" si="53"/>
        <v/>
      </c>
      <c r="G403" s="50" t="str">
        <f t="shared" si="50"/>
        <v/>
      </c>
      <c r="H403" s="52" t="str">
        <f t="shared" si="51"/>
        <v/>
      </c>
      <c r="I403" s="45" t="str">
        <f t="shared" si="54"/>
        <v/>
      </c>
      <c r="J403" s="45" t="str">
        <f t="shared" si="55"/>
        <v/>
      </c>
      <c r="K403" s="30" t="str">
        <f t="shared" si="52"/>
        <v/>
      </c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x14ac:dyDescent="0.25">
      <c r="A404" s="27"/>
      <c r="B404" s="37">
        <v>371</v>
      </c>
      <c r="C404" s="41">
        <f t="shared" si="47"/>
        <v>43</v>
      </c>
      <c r="D404" s="37">
        <f t="shared" si="48"/>
        <v>20</v>
      </c>
      <c r="E404" s="50" t="str">
        <f t="shared" si="49"/>
        <v/>
      </c>
      <c r="F404" s="52" t="str">
        <f t="shared" si="53"/>
        <v/>
      </c>
      <c r="G404" s="50" t="str">
        <f t="shared" si="50"/>
        <v/>
      </c>
      <c r="H404" s="52" t="str">
        <f t="shared" si="51"/>
        <v/>
      </c>
      <c r="I404" s="45" t="str">
        <f t="shared" si="54"/>
        <v/>
      </c>
      <c r="J404" s="45" t="str">
        <f t="shared" si="55"/>
        <v/>
      </c>
      <c r="K404" s="30" t="str">
        <f t="shared" si="52"/>
        <v/>
      </c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x14ac:dyDescent="0.25">
      <c r="A405" s="27"/>
      <c r="B405" s="37">
        <v>372</v>
      </c>
      <c r="C405" s="41">
        <f t="shared" si="47"/>
        <v>43</v>
      </c>
      <c r="D405" s="37">
        <f t="shared" si="48"/>
        <v>20</v>
      </c>
      <c r="E405" s="50" t="str">
        <f t="shared" si="49"/>
        <v/>
      </c>
      <c r="F405" s="52" t="str">
        <f t="shared" si="53"/>
        <v/>
      </c>
      <c r="G405" s="50" t="str">
        <f t="shared" si="50"/>
        <v/>
      </c>
      <c r="H405" s="52" t="str">
        <f t="shared" si="51"/>
        <v/>
      </c>
      <c r="I405" s="45" t="str">
        <f t="shared" si="54"/>
        <v/>
      </c>
      <c r="J405" s="45" t="str">
        <f t="shared" si="55"/>
        <v/>
      </c>
      <c r="K405" s="30" t="str">
        <f t="shared" si="52"/>
        <v/>
      </c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x14ac:dyDescent="0.25">
      <c r="A406" s="27"/>
      <c r="B406" s="37">
        <v>373</v>
      </c>
      <c r="C406" s="41">
        <f t="shared" si="47"/>
        <v>43</v>
      </c>
      <c r="D406" s="37">
        <f t="shared" si="48"/>
        <v>20</v>
      </c>
      <c r="E406" s="50" t="str">
        <f t="shared" si="49"/>
        <v/>
      </c>
      <c r="F406" s="52" t="str">
        <f t="shared" si="53"/>
        <v/>
      </c>
      <c r="G406" s="50" t="str">
        <f t="shared" si="50"/>
        <v/>
      </c>
      <c r="H406" s="52" t="str">
        <f t="shared" si="51"/>
        <v/>
      </c>
      <c r="I406" s="45" t="str">
        <f t="shared" si="54"/>
        <v/>
      </c>
      <c r="J406" s="45" t="str">
        <f t="shared" si="55"/>
        <v/>
      </c>
      <c r="K406" s="30" t="str">
        <f t="shared" si="52"/>
        <v/>
      </c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x14ac:dyDescent="0.25">
      <c r="A407" s="27"/>
      <c r="B407" s="37">
        <v>374</v>
      </c>
      <c r="C407" s="41">
        <f t="shared" si="47"/>
        <v>43</v>
      </c>
      <c r="D407" s="37">
        <f t="shared" si="48"/>
        <v>20</v>
      </c>
      <c r="E407" s="50" t="str">
        <f t="shared" si="49"/>
        <v/>
      </c>
      <c r="F407" s="52" t="str">
        <f t="shared" si="53"/>
        <v/>
      </c>
      <c r="G407" s="50" t="str">
        <f t="shared" si="50"/>
        <v/>
      </c>
      <c r="H407" s="52" t="str">
        <f t="shared" si="51"/>
        <v/>
      </c>
      <c r="I407" s="45" t="str">
        <f t="shared" si="54"/>
        <v/>
      </c>
      <c r="J407" s="45" t="str">
        <f t="shared" si="55"/>
        <v/>
      </c>
      <c r="K407" s="30" t="str">
        <f t="shared" si="52"/>
        <v/>
      </c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x14ac:dyDescent="0.25">
      <c r="A408" s="27"/>
      <c r="B408" s="37">
        <v>375</v>
      </c>
      <c r="C408" s="41">
        <f t="shared" si="47"/>
        <v>43</v>
      </c>
      <c r="D408" s="37">
        <f t="shared" si="48"/>
        <v>20</v>
      </c>
      <c r="E408" s="50" t="str">
        <f t="shared" si="49"/>
        <v/>
      </c>
      <c r="F408" s="52" t="str">
        <f t="shared" si="53"/>
        <v/>
      </c>
      <c r="G408" s="50" t="str">
        <f t="shared" si="50"/>
        <v/>
      </c>
      <c r="H408" s="52" t="str">
        <f t="shared" si="51"/>
        <v/>
      </c>
      <c r="I408" s="45" t="str">
        <f t="shared" si="54"/>
        <v/>
      </c>
      <c r="J408" s="45" t="str">
        <f t="shared" si="55"/>
        <v/>
      </c>
      <c r="K408" s="30" t="str">
        <f t="shared" si="52"/>
        <v/>
      </c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x14ac:dyDescent="0.25">
      <c r="A409" s="27"/>
      <c r="B409" s="37">
        <v>376</v>
      </c>
      <c r="C409" s="41">
        <f t="shared" si="47"/>
        <v>43</v>
      </c>
      <c r="D409" s="37">
        <f t="shared" si="48"/>
        <v>20</v>
      </c>
      <c r="E409" s="50" t="str">
        <f t="shared" si="49"/>
        <v/>
      </c>
      <c r="F409" s="52" t="str">
        <f t="shared" si="53"/>
        <v/>
      </c>
      <c r="G409" s="50" t="str">
        <f t="shared" si="50"/>
        <v/>
      </c>
      <c r="H409" s="52" t="str">
        <f t="shared" si="51"/>
        <v/>
      </c>
      <c r="I409" s="45" t="str">
        <f t="shared" si="54"/>
        <v/>
      </c>
      <c r="J409" s="45" t="str">
        <f t="shared" si="55"/>
        <v/>
      </c>
      <c r="K409" s="30" t="str">
        <f t="shared" si="52"/>
        <v/>
      </c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x14ac:dyDescent="0.25">
      <c r="A410" s="27"/>
      <c r="B410" s="37">
        <v>377</v>
      </c>
      <c r="C410" s="41">
        <f t="shared" si="47"/>
        <v>43</v>
      </c>
      <c r="D410" s="37">
        <f t="shared" si="48"/>
        <v>20</v>
      </c>
      <c r="E410" s="50" t="str">
        <f t="shared" si="49"/>
        <v/>
      </c>
      <c r="F410" s="52" t="str">
        <f t="shared" si="53"/>
        <v/>
      </c>
      <c r="G410" s="50" t="str">
        <f t="shared" si="50"/>
        <v/>
      </c>
      <c r="H410" s="52" t="str">
        <f t="shared" si="51"/>
        <v/>
      </c>
      <c r="I410" s="45" t="str">
        <f t="shared" si="54"/>
        <v/>
      </c>
      <c r="J410" s="45" t="str">
        <f t="shared" si="55"/>
        <v/>
      </c>
      <c r="K410" s="30" t="str">
        <f t="shared" si="52"/>
        <v/>
      </c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x14ac:dyDescent="0.25">
      <c r="A411" s="27"/>
      <c r="B411" s="37">
        <v>378</v>
      </c>
      <c r="C411" s="41">
        <f t="shared" si="47"/>
        <v>43</v>
      </c>
      <c r="D411" s="37">
        <f t="shared" si="48"/>
        <v>20</v>
      </c>
      <c r="E411" s="50" t="str">
        <f t="shared" si="49"/>
        <v/>
      </c>
      <c r="F411" s="52" t="str">
        <f t="shared" si="53"/>
        <v/>
      </c>
      <c r="G411" s="50" t="str">
        <f t="shared" si="50"/>
        <v/>
      </c>
      <c r="H411" s="52" t="str">
        <f t="shared" si="51"/>
        <v/>
      </c>
      <c r="I411" s="45" t="str">
        <f t="shared" si="54"/>
        <v/>
      </c>
      <c r="J411" s="45" t="str">
        <f t="shared" si="55"/>
        <v/>
      </c>
      <c r="K411" s="30" t="str">
        <f t="shared" si="52"/>
        <v/>
      </c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x14ac:dyDescent="0.25">
      <c r="A412" s="27"/>
      <c r="B412" s="37">
        <v>379</v>
      </c>
      <c r="C412" s="41">
        <f t="shared" si="47"/>
        <v>43</v>
      </c>
      <c r="D412" s="37">
        <f t="shared" si="48"/>
        <v>20</v>
      </c>
      <c r="E412" s="50" t="str">
        <f t="shared" si="49"/>
        <v/>
      </c>
      <c r="F412" s="52" t="str">
        <f t="shared" si="53"/>
        <v/>
      </c>
      <c r="G412" s="50" t="str">
        <f t="shared" si="50"/>
        <v/>
      </c>
      <c r="H412" s="52" t="str">
        <f t="shared" si="51"/>
        <v/>
      </c>
      <c r="I412" s="45" t="str">
        <f t="shared" si="54"/>
        <v/>
      </c>
      <c r="J412" s="45" t="str">
        <f t="shared" si="55"/>
        <v/>
      </c>
      <c r="K412" s="30" t="str">
        <f t="shared" si="52"/>
        <v/>
      </c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x14ac:dyDescent="0.25">
      <c r="A413" s="27"/>
      <c r="B413" s="37">
        <v>380</v>
      </c>
      <c r="C413" s="41">
        <f t="shared" si="47"/>
        <v>43</v>
      </c>
      <c r="D413" s="37">
        <f t="shared" si="48"/>
        <v>20</v>
      </c>
      <c r="E413" s="50" t="str">
        <f t="shared" si="49"/>
        <v/>
      </c>
      <c r="F413" s="52" t="str">
        <f t="shared" si="53"/>
        <v/>
      </c>
      <c r="G413" s="50" t="str">
        <f t="shared" si="50"/>
        <v/>
      </c>
      <c r="H413" s="52" t="str">
        <f t="shared" si="51"/>
        <v/>
      </c>
      <c r="I413" s="45" t="str">
        <f t="shared" si="54"/>
        <v/>
      </c>
      <c r="J413" s="45" t="str">
        <f t="shared" si="55"/>
        <v/>
      </c>
      <c r="K413" s="30" t="str">
        <f t="shared" si="52"/>
        <v/>
      </c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x14ac:dyDescent="0.25">
      <c r="A414" s="27"/>
      <c r="B414" s="37">
        <v>381</v>
      </c>
      <c r="C414" s="41">
        <f t="shared" si="47"/>
        <v>43</v>
      </c>
      <c r="D414" s="37">
        <f t="shared" si="48"/>
        <v>20</v>
      </c>
      <c r="E414" s="50" t="str">
        <f t="shared" si="49"/>
        <v/>
      </c>
      <c r="F414" s="52" t="str">
        <f t="shared" si="53"/>
        <v/>
      </c>
      <c r="G414" s="50" t="str">
        <f t="shared" si="50"/>
        <v/>
      </c>
      <c r="H414" s="52" t="str">
        <f t="shared" si="51"/>
        <v/>
      </c>
      <c r="I414" s="45" t="str">
        <f t="shared" si="54"/>
        <v/>
      </c>
      <c r="J414" s="45" t="str">
        <f t="shared" si="55"/>
        <v/>
      </c>
      <c r="K414" s="30" t="str">
        <f t="shared" si="52"/>
        <v/>
      </c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x14ac:dyDescent="0.25">
      <c r="A415" s="27"/>
      <c r="B415" s="37">
        <v>382</v>
      </c>
      <c r="C415" s="41">
        <f t="shared" si="47"/>
        <v>43</v>
      </c>
      <c r="D415" s="37">
        <f t="shared" si="48"/>
        <v>20</v>
      </c>
      <c r="E415" s="50" t="str">
        <f t="shared" si="49"/>
        <v/>
      </c>
      <c r="F415" s="52" t="str">
        <f t="shared" si="53"/>
        <v/>
      </c>
      <c r="G415" s="50" t="str">
        <f t="shared" si="50"/>
        <v/>
      </c>
      <c r="H415" s="52" t="str">
        <f t="shared" si="51"/>
        <v/>
      </c>
      <c r="I415" s="45" t="str">
        <f t="shared" si="54"/>
        <v/>
      </c>
      <c r="J415" s="45" t="str">
        <f t="shared" si="55"/>
        <v/>
      </c>
      <c r="K415" s="30" t="str">
        <f t="shared" si="52"/>
        <v/>
      </c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x14ac:dyDescent="0.25">
      <c r="A416" s="27"/>
      <c r="B416" s="37">
        <v>383</v>
      </c>
      <c r="C416" s="41">
        <f t="shared" si="47"/>
        <v>43</v>
      </c>
      <c r="D416" s="37">
        <f t="shared" si="48"/>
        <v>20</v>
      </c>
      <c r="E416" s="50" t="str">
        <f t="shared" si="49"/>
        <v/>
      </c>
      <c r="F416" s="52" t="str">
        <f t="shared" si="53"/>
        <v/>
      </c>
      <c r="G416" s="50" t="str">
        <f t="shared" si="50"/>
        <v/>
      </c>
      <c r="H416" s="52" t="str">
        <f t="shared" si="51"/>
        <v/>
      </c>
      <c r="I416" s="45" t="str">
        <f t="shared" si="54"/>
        <v/>
      </c>
      <c r="J416" s="45" t="str">
        <f t="shared" si="55"/>
        <v/>
      </c>
      <c r="K416" s="30" t="str">
        <f t="shared" si="52"/>
        <v/>
      </c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x14ac:dyDescent="0.25">
      <c r="A417" s="27"/>
      <c r="B417" s="37">
        <v>384</v>
      </c>
      <c r="C417" s="41">
        <f t="shared" ref="C417:C480" si="56">IF($Q$34=2,$D$13,($D$18-B417)*D$13/$D$18)</f>
        <v>43</v>
      </c>
      <c r="D417" s="37">
        <f t="shared" ref="D417:D480" si="57">IF(B417*$J$8&gt;$D$16*$J$8,$D$16*$J$8,B417*J$8)</f>
        <v>20</v>
      </c>
      <c r="E417" s="50" t="str">
        <f t="shared" ref="E417:E480" si="58">IF(B417&gt;$D$15,"",IF(B417*$J$8&gt;$D$16*$J$8,CONCATENATE("(",FIXED($D$16,0),")(",FIXED($J$8,2),") = "),CONCATENATE("(",FIXED(B417,0),")(",FIXED(J$8,2),") = ")))</f>
        <v/>
      </c>
      <c r="F417" s="52" t="str">
        <f t="shared" si="53"/>
        <v/>
      </c>
      <c r="G417" s="50" t="str">
        <f t="shared" ref="G417:G480" si="59">IF(B417&gt;$D$15,"",CONCATENATE("(",FIXED(F417,2),")(",FIXED($H$31,2),") = "))</f>
        <v/>
      </c>
      <c r="H417" s="52" t="str">
        <f t="shared" ref="H417:H480" si="60">IF(B417&gt;$D$15,"",F417*$H$31)</f>
        <v/>
      </c>
      <c r="I417" s="45" t="str">
        <f t="shared" si="54"/>
        <v/>
      </c>
      <c r="J417" s="45" t="str">
        <f t="shared" si="55"/>
        <v/>
      </c>
      <c r="K417" s="30" t="str">
        <f t="shared" ref="K417:K480" si="61">IF(B417&gt;$D$15,"",CONCATENATE("P(n=",B417,")"))</f>
        <v/>
      </c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x14ac:dyDescent="0.25">
      <c r="A418" s="27"/>
      <c r="B418" s="37">
        <v>385</v>
      </c>
      <c r="C418" s="41">
        <f t="shared" si="56"/>
        <v>43</v>
      </c>
      <c r="D418" s="37">
        <f t="shared" si="57"/>
        <v>20</v>
      </c>
      <c r="E418" s="50" t="str">
        <f t="shared" si="58"/>
        <v/>
      </c>
      <c r="F418" s="52" t="str">
        <f t="shared" ref="F418:F481" si="62">IF(B418&gt;$D$15,"",C418*F417/D418)</f>
        <v/>
      </c>
      <c r="G418" s="50" t="str">
        <f t="shared" si="59"/>
        <v/>
      </c>
      <c r="H418" s="52" t="str">
        <f t="shared" si="60"/>
        <v/>
      </c>
      <c r="I418" s="45" t="str">
        <f t="shared" si="54"/>
        <v/>
      </c>
      <c r="J418" s="45" t="str">
        <f t="shared" si="55"/>
        <v/>
      </c>
      <c r="K418" s="30" t="str">
        <f t="shared" si="61"/>
        <v/>
      </c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x14ac:dyDescent="0.25">
      <c r="A419" s="27"/>
      <c r="B419" s="37">
        <v>386</v>
      </c>
      <c r="C419" s="41">
        <f t="shared" si="56"/>
        <v>43</v>
      </c>
      <c r="D419" s="37">
        <f t="shared" si="57"/>
        <v>20</v>
      </c>
      <c r="E419" s="50" t="str">
        <f t="shared" si="58"/>
        <v/>
      </c>
      <c r="F419" s="52" t="str">
        <f t="shared" si="62"/>
        <v/>
      </c>
      <c r="G419" s="50" t="str">
        <f t="shared" si="59"/>
        <v/>
      </c>
      <c r="H419" s="52" t="str">
        <f t="shared" si="60"/>
        <v/>
      </c>
      <c r="I419" s="45" t="str">
        <f t="shared" si="54"/>
        <v/>
      </c>
      <c r="J419" s="45" t="str">
        <f t="shared" si="55"/>
        <v/>
      </c>
      <c r="K419" s="30" t="str">
        <f t="shared" si="61"/>
        <v/>
      </c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x14ac:dyDescent="0.25">
      <c r="A420" s="27"/>
      <c r="B420" s="37">
        <v>387</v>
      </c>
      <c r="C420" s="41">
        <f t="shared" si="56"/>
        <v>43</v>
      </c>
      <c r="D420" s="37">
        <f t="shared" si="57"/>
        <v>20</v>
      </c>
      <c r="E420" s="50" t="str">
        <f t="shared" si="58"/>
        <v/>
      </c>
      <c r="F420" s="52" t="str">
        <f t="shared" si="62"/>
        <v/>
      </c>
      <c r="G420" s="50" t="str">
        <f t="shared" si="59"/>
        <v/>
      </c>
      <c r="H420" s="52" t="str">
        <f t="shared" si="60"/>
        <v/>
      </c>
      <c r="I420" s="45" t="str">
        <f t="shared" si="54"/>
        <v/>
      </c>
      <c r="J420" s="45" t="str">
        <f t="shared" si="55"/>
        <v/>
      </c>
      <c r="K420" s="30" t="str">
        <f t="shared" si="61"/>
        <v/>
      </c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x14ac:dyDescent="0.25">
      <c r="A421" s="27"/>
      <c r="B421" s="37">
        <v>388</v>
      </c>
      <c r="C421" s="41">
        <f t="shared" si="56"/>
        <v>43</v>
      </c>
      <c r="D421" s="37">
        <f t="shared" si="57"/>
        <v>20</v>
      </c>
      <c r="E421" s="50" t="str">
        <f t="shared" si="58"/>
        <v/>
      </c>
      <c r="F421" s="52" t="str">
        <f t="shared" si="62"/>
        <v/>
      </c>
      <c r="G421" s="50" t="str">
        <f t="shared" si="59"/>
        <v/>
      </c>
      <c r="H421" s="52" t="str">
        <f t="shared" si="60"/>
        <v/>
      </c>
      <c r="I421" s="45" t="str">
        <f t="shared" si="54"/>
        <v/>
      </c>
      <c r="J421" s="45" t="str">
        <f t="shared" si="55"/>
        <v/>
      </c>
      <c r="K421" s="30" t="str">
        <f t="shared" si="61"/>
        <v/>
      </c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x14ac:dyDescent="0.25">
      <c r="A422" s="27"/>
      <c r="B422" s="37">
        <v>389</v>
      </c>
      <c r="C422" s="41">
        <f t="shared" si="56"/>
        <v>43</v>
      </c>
      <c r="D422" s="37">
        <f t="shared" si="57"/>
        <v>20</v>
      </c>
      <c r="E422" s="50" t="str">
        <f t="shared" si="58"/>
        <v/>
      </c>
      <c r="F422" s="52" t="str">
        <f t="shared" si="62"/>
        <v/>
      </c>
      <c r="G422" s="50" t="str">
        <f t="shared" si="59"/>
        <v/>
      </c>
      <c r="H422" s="52" t="str">
        <f t="shared" si="60"/>
        <v/>
      </c>
      <c r="I422" s="45" t="str">
        <f t="shared" si="54"/>
        <v/>
      </c>
      <c r="J422" s="45" t="str">
        <f t="shared" si="55"/>
        <v/>
      </c>
      <c r="K422" s="30" t="str">
        <f t="shared" si="61"/>
        <v/>
      </c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x14ac:dyDescent="0.25">
      <c r="A423" s="27"/>
      <c r="B423" s="37">
        <v>390</v>
      </c>
      <c r="C423" s="41">
        <f t="shared" si="56"/>
        <v>43</v>
      </c>
      <c r="D423" s="37">
        <f t="shared" si="57"/>
        <v>20</v>
      </c>
      <c r="E423" s="50" t="str">
        <f t="shared" si="58"/>
        <v/>
      </c>
      <c r="F423" s="52" t="str">
        <f t="shared" si="62"/>
        <v/>
      </c>
      <c r="G423" s="50" t="str">
        <f t="shared" si="59"/>
        <v/>
      </c>
      <c r="H423" s="52" t="str">
        <f t="shared" si="60"/>
        <v/>
      </c>
      <c r="I423" s="45" t="str">
        <f t="shared" si="54"/>
        <v/>
      </c>
      <c r="J423" s="45" t="str">
        <f t="shared" si="55"/>
        <v/>
      </c>
      <c r="K423" s="30" t="str">
        <f t="shared" si="61"/>
        <v/>
      </c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x14ac:dyDescent="0.25">
      <c r="A424" s="27"/>
      <c r="B424" s="37">
        <v>391</v>
      </c>
      <c r="C424" s="41">
        <f t="shared" si="56"/>
        <v>43</v>
      </c>
      <c r="D424" s="37">
        <f t="shared" si="57"/>
        <v>20</v>
      </c>
      <c r="E424" s="50" t="str">
        <f t="shared" si="58"/>
        <v/>
      </c>
      <c r="F424" s="52" t="str">
        <f t="shared" si="62"/>
        <v/>
      </c>
      <c r="G424" s="50" t="str">
        <f t="shared" si="59"/>
        <v/>
      </c>
      <c r="H424" s="52" t="str">
        <f t="shared" si="60"/>
        <v/>
      </c>
      <c r="I424" s="45" t="str">
        <f t="shared" si="54"/>
        <v/>
      </c>
      <c r="J424" s="45" t="str">
        <f t="shared" si="55"/>
        <v/>
      </c>
      <c r="K424" s="30" t="str">
        <f t="shared" si="61"/>
        <v/>
      </c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x14ac:dyDescent="0.25">
      <c r="A425" s="27"/>
      <c r="B425" s="37">
        <v>392</v>
      </c>
      <c r="C425" s="41">
        <f t="shared" si="56"/>
        <v>43</v>
      </c>
      <c r="D425" s="37">
        <f t="shared" si="57"/>
        <v>20</v>
      </c>
      <c r="E425" s="50" t="str">
        <f t="shared" si="58"/>
        <v/>
      </c>
      <c r="F425" s="52" t="str">
        <f t="shared" si="62"/>
        <v/>
      </c>
      <c r="G425" s="50" t="str">
        <f t="shared" si="59"/>
        <v/>
      </c>
      <c r="H425" s="52" t="str">
        <f t="shared" si="60"/>
        <v/>
      </c>
      <c r="I425" s="45" t="str">
        <f t="shared" si="54"/>
        <v/>
      </c>
      <c r="J425" s="45" t="str">
        <f t="shared" si="55"/>
        <v/>
      </c>
      <c r="K425" s="30" t="str">
        <f t="shared" si="61"/>
        <v/>
      </c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x14ac:dyDescent="0.25">
      <c r="A426" s="27"/>
      <c r="B426" s="37">
        <v>393</v>
      </c>
      <c r="C426" s="41">
        <f t="shared" si="56"/>
        <v>43</v>
      </c>
      <c r="D426" s="37">
        <f t="shared" si="57"/>
        <v>20</v>
      </c>
      <c r="E426" s="50" t="str">
        <f t="shared" si="58"/>
        <v/>
      </c>
      <c r="F426" s="52" t="str">
        <f t="shared" si="62"/>
        <v/>
      </c>
      <c r="G426" s="50" t="str">
        <f t="shared" si="59"/>
        <v/>
      </c>
      <c r="H426" s="52" t="str">
        <f t="shared" si="60"/>
        <v/>
      </c>
      <c r="I426" s="45" t="str">
        <f t="shared" si="54"/>
        <v/>
      </c>
      <c r="J426" s="45" t="str">
        <f t="shared" si="55"/>
        <v/>
      </c>
      <c r="K426" s="30" t="str">
        <f t="shared" si="61"/>
        <v/>
      </c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x14ac:dyDescent="0.25">
      <c r="A427" s="27"/>
      <c r="B427" s="37">
        <v>394</v>
      </c>
      <c r="C427" s="41">
        <f t="shared" si="56"/>
        <v>43</v>
      </c>
      <c r="D427" s="37">
        <f t="shared" si="57"/>
        <v>20</v>
      </c>
      <c r="E427" s="50" t="str">
        <f t="shared" si="58"/>
        <v/>
      </c>
      <c r="F427" s="52" t="str">
        <f t="shared" si="62"/>
        <v/>
      </c>
      <c r="G427" s="50" t="str">
        <f t="shared" si="59"/>
        <v/>
      </c>
      <c r="H427" s="52" t="str">
        <f t="shared" si="60"/>
        <v/>
      </c>
      <c r="I427" s="45" t="str">
        <f t="shared" si="54"/>
        <v/>
      </c>
      <c r="J427" s="45" t="str">
        <f t="shared" si="55"/>
        <v/>
      </c>
      <c r="K427" s="30" t="str">
        <f t="shared" si="61"/>
        <v/>
      </c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x14ac:dyDescent="0.25">
      <c r="A428" s="27"/>
      <c r="B428" s="37">
        <v>395</v>
      </c>
      <c r="C428" s="41">
        <f t="shared" si="56"/>
        <v>43</v>
      </c>
      <c r="D428" s="37">
        <f t="shared" si="57"/>
        <v>20</v>
      </c>
      <c r="E428" s="50" t="str">
        <f t="shared" si="58"/>
        <v/>
      </c>
      <c r="F428" s="52" t="str">
        <f t="shared" si="62"/>
        <v/>
      </c>
      <c r="G428" s="50" t="str">
        <f t="shared" si="59"/>
        <v/>
      </c>
      <c r="H428" s="52" t="str">
        <f t="shared" si="60"/>
        <v/>
      </c>
      <c r="I428" s="45" t="str">
        <f t="shared" si="54"/>
        <v/>
      </c>
      <c r="J428" s="45" t="str">
        <f t="shared" si="55"/>
        <v/>
      </c>
      <c r="K428" s="30" t="str">
        <f t="shared" si="61"/>
        <v/>
      </c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x14ac:dyDescent="0.25">
      <c r="A429" s="27"/>
      <c r="B429" s="37">
        <v>396</v>
      </c>
      <c r="C429" s="41">
        <f t="shared" si="56"/>
        <v>43</v>
      </c>
      <c r="D429" s="37">
        <f t="shared" si="57"/>
        <v>20</v>
      </c>
      <c r="E429" s="50" t="str">
        <f t="shared" si="58"/>
        <v/>
      </c>
      <c r="F429" s="52" t="str">
        <f t="shared" si="62"/>
        <v/>
      </c>
      <c r="G429" s="50" t="str">
        <f t="shared" si="59"/>
        <v/>
      </c>
      <c r="H429" s="52" t="str">
        <f t="shared" si="60"/>
        <v/>
      </c>
      <c r="I429" s="45" t="str">
        <f t="shared" si="54"/>
        <v/>
      </c>
      <c r="J429" s="45" t="str">
        <f t="shared" si="55"/>
        <v/>
      </c>
      <c r="K429" s="30" t="str">
        <f t="shared" si="61"/>
        <v/>
      </c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x14ac:dyDescent="0.25">
      <c r="A430" s="27"/>
      <c r="B430" s="37">
        <v>397</v>
      </c>
      <c r="C430" s="41">
        <f t="shared" si="56"/>
        <v>43</v>
      </c>
      <c r="D430" s="37">
        <f t="shared" si="57"/>
        <v>20</v>
      </c>
      <c r="E430" s="50" t="str">
        <f t="shared" si="58"/>
        <v/>
      </c>
      <c r="F430" s="52" t="str">
        <f t="shared" si="62"/>
        <v/>
      </c>
      <c r="G430" s="50" t="str">
        <f t="shared" si="59"/>
        <v/>
      </c>
      <c r="H430" s="52" t="str">
        <f t="shared" si="60"/>
        <v/>
      </c>
      <c r="I430" s="45" t="str">
        <f t="shared" si="54"/>
        <v/>
      </c>
      <c r="J430" s="45" t="str">
        <f t="shared" si="55"/>
        <v/>
      </c>
      <c r="K430" s="30" t="str">
        <f t="shared" si="61"/>
        <v/>
      </c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x14ac:dyDescent="0.25">
      <c r="A431" s="27"/>
      <c r="B431" s="37">
        <v>398</v>
      </c>
      <c r="C431" s="41">
        <f t="shared" si="56"/>
        <v>43</v>
      </c>
      <c r="D431" s="37">
        <f t="shared" si="57"/>
        <v>20</v>
      </c>
      <c r="E431" s="50" t="str">
        <f t="shared" si="58"/>
        <v/>
      </c>
      <c r="F431" s="52" t="str">
        <f t="shared" si="62"/>
        <v/>
      </c>
      <c r="G431" s="50" t="str">
        <f t="shared" si="59"/>
        <v/>
      </c>
      <c r="H431" s="52" t="str">
        <f t="shared" si="60"/>
        <v/>
      </c>
      <c r="I431" s="45" t="str">
        <f t="shared" si="54"/>
        <v/>
      </c>
      <c r="J431" s="45" t="str">
        <f t="shared" si="55"/>
        <v/>
      </c>
      <c r="K431" s="30" t="str">
        <f t="shared" si="61"/>
        <v/>
      </c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x14ac:dyDescent="0.25">
      <c r="A432" s="27"/>
      <c r="B432" s="37">
        <v>399</v>
      </c>
      <c r="C432" s="41">
        <f t="shared" si="56"/>
        <v>43</v>
      </c>
      <c r="D432" s="37">
        <f t="shared" si="57"/>
        <v>20</v>
      </c>
      <c r="E432" s="50" t="str">
        <f t="shared" si="58"/>
        <v/>
      </c>
      <c r="F432" s="52" t="str">
        <f t="shared" si="62"/>
        <v/>
      </c>
      <c r="G432" s="50" t="str">
        <f t="shared" si="59"/>
        <v/>
      </c>
      <c r="H432" s="52" t="str">
        <f t="shared" si="60"/>
        <v/>
      </c>
      <c r="I432" s="45" t="str">
        <f t="shared" si="54"/>
        <v/>
      </c>
      <c r="J432" s="45" t="str">
        <f t="shared" si="55"/>
        <v/>
      </c>
      <c r="K432" s="30" t="str">
        <f t="shared" si="61"/>
        <v/>
      </c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x14ac:dyDescent="0.25">
      <c r="A433" s="27"/>
      <c r="B433" s="37">
        <v>400</v>
      </c>
      <c r="C433" s="41">
        <f t="shared" si="56"/>
        <v>43</v>
      </c>
      <c r="D433" s="37">
        <f t="shared" si="57"/>
        <v>20</v>
      </c>
      <c r="E433" s="50" t="str">
        <f t="shared" si="58"/>
        <v/>
      </c>
      <c r="F433" s="52" t="str">
        <f t="shared" si="62"/>
        <v/>
      </c>
      <c r="G433" s="50" t="str">
        <f t="shared" si="59"/>
        <v/>
      </c>
      <c r="H433" s="52" t="str">
        <f t="shared" si="60"/>
        <v/>
      </c>
      <c r="I433" s="45" t="str">
        <f t="shared" si="54"/>
        <v/>
      </c>
      <c r="J433" s="45" t="str">
        <f t="shared" si="55"/>
        <v/>
      </c>
      <c r="K433" s="30" t="str">
        <f t="shared" si="61"/>
        <v/>
      </c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x14ac:dyDescent="0.25">
      <c r="A434" s="27"/>
      <c r="B434" s="37">
        <v>401</v>
      </c>
      <c r="C434" s="41">
        <f t="shared" si="56"/>
        <v>43</v>
      </c>
      <c r="D434" s="37">
        <f t="shared" si="57"/>
        <v>20</v>
      </c>
      <c r="E434" s="50" t="str">
        <f t="shared" si="58"/>
        <v/>
      </c>
      <c r="F434" s="52" t="str">
        <f t="shared" si="62"/>
        <v/>
      </c>
      <c r="G434" s="50" t="str">
        <f t="shared" si="59"/>
        <v/>
      </c>
      <c r="H434" s="52" t="str">
        <f t="shared" si="60"/>
        <v/>
      </c>
      <c r="I434" s="45" t="str">
        <f t="shared" si="54"/>
        <v/>
      </c>
      <c r="J434" s="45" t="str">
        <f t="shared" si="55"/>
        <v/>
      </c>
      <c r="K434" s="30" t="str">
        <f t="shared" si="61"/>
        <v/>
      </c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x14ac:dyDescent="0.25">
      <c r="A435" s="27"/>
      <c r="B435" s="37">
        <v>402</v>
      </c>
      <c r="C435" s="41">
        <f t="shared" si="56"/>
        <v>43</v>
      </c>
      <c r="D435" s="37">
        <f t="shared" si="57"/>
        <v>20</v>
      </c>
      <c r="E435" s="50" t="str">
        <f t="shared" si="58"/>
        <v/>
      </c>
      <c r="F435" s="52" t="str">
        <f t="shared" si="62"/>
        <v/>
      </c>
      <c r="G435" s="50" t="str">
        <f t="shared" si="59"/>
        <v/>
      </c>
      <c r="H435" s="52" t="str">
        <f t="shared" si="60"/>
        <v/>
      </c>
      <c r="I435" s="45" t="str">
        <f t="shared" si="54"/>
        <v/>
      </c>
      <c r="J435" s="45" t="str">
        <f t="shared" si="55"/>
        <v/>
      </c>
      <c r="K435" s="30" t="str">
        <f t="shared" si="61"/>
        <v/>
      </c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x14ac:dyDescent="0.25">
      <c r="A436" s="27"/>
      <c r="B436" s="37">
        <v>403</v>
      </c>
      <c r="C436" s="41">
        <f t="shared" si="56"/>
        <v>43</v>
      </c>
      <c r="D436" s="37">
        <f t="shared" si="57"/>
        <v>20</v>
      </c>
      <c r="E436" s="50" t="str">
        <f t="shared" si="58"/>
        <v/>
      </c>
      <c r="F436" s="52" t="str">
        <f t="shared" si="62"/>
        <v/>
      </c>
      <c r="G436" s="50" t="str">
        <f t="shared" si="59"/>
        <v/>
      </c>
      <c r="H436" s="52" t="str">
        <f t="shared" si="60"/>
        <v/>
      </c>
      <c r="I436" s="45" t="str">
        <f t="shared" si="54"/>
        <v/>
      </c>
      <c r="J436" s="45" t="str">
        <f t="shared" si="55"/>
        <v/>
      </c>
      <c r="K436" s="30" t="str">
        <f t="shared" si="61"/>
        <v/>
      </c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x14ac:dyDescent="0.25">
      <c r="A437" s="27"/>
      <c r="B437" s="37">
        <v>404</v>
      </c>
      <c r="C437" s="41">
        <f t="shared" si="56"/>
        <v>43</v>
      </c>
      <c r="D437" s="37">
        <f t="shared" si="57"/>
        <v>20</v>
      </c>
      <c r="E437" s="50" t="str">
        <f t="shared" si="58"/>
        <v/>
      </c>
      <c r="F437" s="52" t="str">
        <f t="shared" si="62"/>
        <v/>
      </c>
      <c r="G437" s="50" t="str">
        <f t="shared" si="59"/>
        <v/>
      </c>
      <c r="H437" s="52" t="str">
        <f t="shared" si="60"/>
        <v/>
      </c>
      <c r="I437" s="45" t="str">
        <f t="shared" si="54"/>
        <v/>
      </c>
      <c r="J437" s="45" t="str">
        <f t="shared" si="55"/>
        <v/>
      </c>
      <c r="K437" s="30" t="str">
        <f t="shared" si="61"/>
        <v/>
      </c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x14ac:dyDescent="0.25">
      <c r="A438" s="27"/>
      <c r="B438" s="37">
        <v>405</v>
      </c>
      <c r="C438" s="41">
        <f t="shared" si="56"/>
        <v>43</v>
      </c>
      <c r="D438" s="37">
        <f t="shared" si="57"/>
        <v>20</v>
      </c>
      <c r="E438" s="50" t="str">
        <f t="shared" si="58"/>
        <v/>
      </c>
      <c r="F438" s="52" t="str">
        <f t="shared" si="62"/>
        <v/>
      </c>
      <c r="G438" s="50" t="str">
        <f t="shared" si="59"/>
        <v/>
      </c>
      <c r="H438" s="52" t="str">
        <f t="shared" si="60"/>
        <v/>
      </c>
      <c r="I438" s="45" t="str">
        <f t="shared" si="54"/>
        <v/>
      </c>
      <c r="J438" s="45" t="str">
        <f t="shared" si="55"/>
        <v/>
      </c>
      <c r="K438" s="30" t="str">
        <f t="shared" si="61"/>
        <v/>
      </c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x14ac:dyDescent="0.25">
      <c r="A439" s="27"/>
      <c r="B439" s="37">
        <v>406</v>
      </c>
      <c r="C439" s="41">
        <f t="shared" si="56"/>
        <v>43</v>
      </c>
      <c r="D439" s="37">
        <f t="shared" si="57"/>
        <v>20</v>
      </c>
      <c r="E439" s="50" t="str">
        <f t="shared" si="58"/>
        <v/>
      </c>
      <c r="F439" s="52" t="str">
        <f t="shared" si="62"/>
        <v/>
      </c>
      <c r="G439" s="50" t="str">
        <f t="shared" si="59"/>
        <v/>
      </c>
      <c r="H439" s="52" t="str">
        <f t="shared" si="60"/>
        <v/>
      </c>
      <c r="I439" s="45" t="str">
        <f t="shared" si="54"/>
        <v/>
      </c>
      <c r="J439" s="45" t="str">
        <f t="shared" si="55"/>
        <v/>
      </c>
      <c r="K439" s="30" t="str">
        <f t="shared" si="61"/>
        <v/>
      </c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x14ac:dyDescent="0.25">
      <c r="A440" s="27"/>
      <c r="B440" s="37">
        <v>407</v>
      </c>
      <c r="C440" s="41">
        <f t="shared" si="56"/>
        <v>43</v>
      </c>
      <c r="D440" s="37">
        <f t="shared" si="57"/>
        <v>20</v>
      </c>
      <c r="E440" s="50" t="str">
        <f t="shared" si="58"/>
        <v/>
      </c>
      <c r="F440" s="52" t="str">
        <f t="shared" si="62"/>
        <v/>
      </c>
      <c r="G440" s="50" t="str">
        <f t="shared" si="59"/>
        <v/>
      </c>
      <c r="H440" s="52" t="str">
        <f t="shared" si="60"/>
        <v/>
      </c>
      <c r="I440" s="45" t="str">
        <f t="shared" si="54"/>
        <v/>
      </c>
      <c r="J440" s="45" t="str">
        <f t="shared" si="55"/>
        <v/>
      </c>
      <c r="K440" s="30" t="str">
        <f t="shared" si="61"/>
        <v/>
      </c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x14ac:dyDescent="0.25">
      <c r="A441" s="27"/>
      <c r="B441" s="37">
        <v>408</v>
      </c>
      <c r="C441" s="41">
        <f t="shared" si="56"/>
        <v>43</v>
      </c>
      <c r="D441" s="37">
        <f t="shared" si="57"/>
        <v>20</v>
      </c>
      <c r="E441" s="50" t="str">
        <f t="shared" si="58"/>
        <v/>
      </c>
      <c r="F441" s="52" t="str">
        <f t="shared" si="62"/>
        <v/>
      </c>
      <c r="G441" s="50" t="str">
        <f t="shared" si="59"/>
        <v/>
      </c>
      <c r="H441" s="52" t="str">
        <f t="shared" si="60"/>
        <v/>
      </c>
      <c r="I441" s="45" t="str">
        <f t="shared" si="54"/>
        <v/>
      </c>
      <c r="J441" s="45" t="str">
        <f t="shared" si="55"/>
        <v/>
      </c>
      <c r="K441" s="30" t="str">
        <f t="shared" si="61"/>
        <v/>
      </c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x14ac:dyDescent="0.25">
      <c r="A442" s="27"/>
      <c r="B442" s="37">
        <v>409</v>
      </c>
      <c r="C442" s="41">
        <f t="shared" si="56"/>
        <v>43</v>
      </c>
      <c r="D442" s="37">
        <f t="shared" si="57"/>
        <v>20</v>
      </c>
      <c r="E442" s="50" t="str">
        <f t="shared" si="58"/>
        <v/>
      </c>
      <c r="F442" s="52" t="str">
        <f t="shared" si="62"/>
        <v/>
      </c>
      <c r="G442" s="50" t="str">
        <f t="shared" si="59"/>
        <v/>
      </c>
      <c r="H442" s="52" t="str">
        <f t="shared" si="60"/>
        <v/>
      </c>
      <c r="I442" s="45" t="str">
        <f t="shared" si="54"/>
        <v/>
      </c>
      <c r="J442" s="45" t="str">
        <f t="shared" si="55"/>
        <v/>
      </c>
      <c r="K442" s="30" t="str">
        <f t="shared" si="61"/>
        <v/>
      </c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x14ac:dyDescent="0.25">
      <c r="A443" s="27"/>
      <c r="B443" s="37">
        <v>410</v>
      </c>
      <c r="C443" s="41">
        <f t="shared" si="56"/>
        <v>43</v>
      </c>
      <c r="D443" s="37">
        <f t="shared" si="57"/>
        <v>20</v>
      </c>
      <c r="E443" s="50" t="str">
        <f t="shared" si="58"/>
        <v/>
      </c>
      <c r="F443" s="52" t="str">
        <f t="shared" si="62"/>
        <v/>
      </c>
      <c r="G443" s="50" t="str">
        <f t="shared" si="59"/>
        <v/>
      </c>
      <c r="H443" s="52" t="str">
        <f t="shared" si="60"/>
        <v/>
      </c>
      <c r="I443" s="45" t="str">
        <f t="shared" si="54"/>
        <v/>
      </c>
      <c r="J443" s="45" t="str">
        <f t="shared" si="55"/>
        <v/>
      </c>
      <c r="K443" s="30" t="str">
        <f t="shared" si="61"/>
        <v/>
      </c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x14ac:dyDescent="0.25">
      <c r="A444" s="27"/>
      <c r="B444" s="37">
        <v>411</v>
      </c>
      <c r="C444" s="41">
        <f t="shared" si="56"/>
        <v>43</v>
      </c>
      <c r="D444" s="37">
        <f t="shared" si="57"/>
        <v>20</v>
      </c>
      <c r="E444" s="50" t="str">
        <f t="shared" si="58"/>
        <v/>
      </c>
      <c r="F444" s="52" t="str">
        <f t="shared" si="62"/>
        <v/>
      </c>
      <c r="G444" s="50" t="str">
        <f t="shared" si="59"/>
        <v/>
      </c>
      <c r="H444" s="52" t="str">
        <f t="shared" si="60"/>
        <v/>
      </c>
      <c r="I444" s="45" t="str">
        <f t="shared" si="54"/>
        <v/>
      </c>
      <c r="J444" s="45" t="str">
        <f t="shared" si="55"/>
        <v/>
      </c>
      <c r="K444" s="30" t="str">
        <f t="shared" si="61"/>
        <v/>
      </c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x14ac:dyDescent="0.25">
      <c r="A445" s="27"/>
      <c r="B445" s="37">
        <v>412</v>
      </c>
      <c r="C445" s="41">
        <f t="shared" si="56"/>
        <v>43</v>
      </c>
      <c r="D445" s="37">
        <f t="shared" si="57"/>
        <v>20</v>
      </c>
      <c r="E445" s="50" t="str">
        <f t="shared" si="58"/>
        <v/>
      </c>
      <c r="F445" s="52" t="str">
        <f t="shared" si="62"/>
        <v/>
      </c>
      <c r="G445" s="50" t="str">
        <f t="shared" si="59"/>
        <v/>
      </c>
      <c r="H445" s="52" t="str">
        <f t="shared" si="60"/>
        <v/>
      </c>
      <c r="I445" s="45" t="str">
        <f t="shared" si="54"/>
        <v/>
      </c>
      <c r="J445" s="45" t="str">
        <f t="shared" si="55"/>
        <v/>
      </c>
      <c r="K445" s="30" t="str">
        <f t="shared" si="61"/>
        <v/>
      </c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x14ac:dyDescent="0.25">
      <c r="A446" s="27"/>
      <c r="B446" s="37">
        <v>413</v>
      </c>
      <c r="C446" s="41">
        <f t="shared" si="56"/>
        <v>43</v>
      </c>
      <c r="D446" s="37">
        <f t="shared" si="57"/>
        <v>20</v>
      </c>
      <c r="E446" s="50" t="str">
        <f t="shared" si="58"/>
        <v/>
      </c>
      <c r="F446" s="52" t="str">
        <f t="shared" si="62"/>
        <v/>
      </c>
      <c r="G446" s="50" t="str">
        <f t="shared" si="59"/>
        <v/>
      </c>
      <c r="H446" s="52" t="str">
        <f t="shared" si="60"/>
        <v/>
      </c>
      <c r="I446" s="45" t="str">
        <f t="shared" si="54"/>
        <v/>
      </c>
      <c r="J446" s="45" t="str">
        <f t="shared" si="55"/>
        <v/>
      </c>
      <c r="K446" s="30" t="str">
        <f t="shared" si="61"/>
        <v/>
      </c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x14ac:dyDescent="0.25">
      <c r="A447" s="27"/>
      <c r="B447" s="37">
        <v>414</v>
      </c>
      <c r="C447" s="41">
        <f t="shared" si="56"/>
        <v>43</v>
      </c>
      <c r="D447" s="37">
        <f t="shared" si="57"/>
        <v>20</v>
      </c>
      <c r="E447" s="50" t="str">
        <f t="shared" si="58"/>
        <v/>
      </c>
      <c r="F447" s="52" t="str">
        <f t="shared" si="62"/>
        <v/>
      </c>
      <c r="G447" s="50" t="str">
        <f t="shared" si="59"/>
        <v/>
      </c>
      <c r="H447" s="52" t="str">
        <f t="shared" si="60"/>
        <v/>
      </c>
      <c r="I447" s="45" t="str">
        <f t="shared" si="54"/>
        <v/>
      </c>
      <c r="J447" s="45" t="str">
        <f t="shared" si="55"/>
        <v/>
      </c>
      <c r="K447" s="30" t="str">
        <f t="shared" si="61"/>
        <v/>
      </c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x14ac:dyDescent="0.25">
      <c r="A448" s="27"/>
      <c r="B448" s="37">
        <v>415</v>
      </c>
      <c r="C448" s="41">
        <f t="shared" si="56"/>
        <v>43</v>
      </c>
      <c r="D448" s="37">
        <f t="shared" si="57"/>
        <v>20</v>
      </c>
      <c r="E448" s="50" t="str">
        <f t="shared" si="58"/>
        <v/>
      </c>
      <c r="F448" s="52" t="str">
        <f t="shared" si="62"/>
        <v/>
      </c>
      <c r="G448" s="50" t="str">
        <f t="shared" si="59"/>
        <v/>
      </c>
      <c r="H448" s="52" t="str">
        <f t="shared" si="60"/>
        <v/>
      </c>
      <c r="I448" s="45" t="str">
        <f t="shared" si="54"/>
        <v/>
      </c>
      <c r="J448" s="45" t="str">
        <f t="shared" si="55"/>
        <v/>
      </c>
      <c r="K448" s="30" t="str">
        <f t="shared" si="61"/>
        <v/>
      </c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x14ac:dyDescent="0.25">
      <c r="A449" s="27"/>
      <c r="B449" s="37">
        <v>416</v>
      </c>
      <c r="C449" s="41">
        <f t="shared" si="56"/>
        <v>43</v>
      </c>
      <c r="D449" s="37">
        <f t="shared" si="57"/>
        <v>20</v>
      </c>
      <c r="E449" s="50" t="str">
        <f t="shared" si="58"/>
        <v/>
      </c>
      <c r="F449" s="52" t="str">
        <f t="shared" si="62"/>
        <v/>
      </c>
      <c r="G449" s="50" t="str">
        <f t="shared" si="59"/>
        <v/>
      </c>
      <c r="H449" s="52" t="str">
        <f t="shared" si="60"/>
        <v/>
      </c>
      <c r="I449" s="45" t="str">
        <f t="shared" si="54"/>
        <v/>
      </c>
      <c r="J449" s="45" t="str">
        <f t="shared" si="55"/>
        <v/>
      </c>
      <c r="K449" s="30" t="str">
        <f t="shared" si="61"/>
        <v/>
      </c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x14ac:dyDescent="0.25">
      <c r="A450" s="27"/>
      <c r="B450" s="37">
        <v>417</v>
      </c>
      <c r="C450" s="41">
        <f t="shared" si="56"/>
        <v>43</v>
      </c>
      <c r="D450" s="37">
        <f t="shared" si="57"/>
        <v>20</v>
      </c>
      <c r="E450" s="50" t="str">
        <f t="shared" si="58"/>
        <v/>
      </c>
      <c r="F450" s="52" t="str">
        <f t="shared" si="62"/>
        <v/>
      </c>
      <c r="G450" s="50" t="str">
        <f t="shared" si="59"/>
        <v/>
      </c>
      <c r="H450" s="52" t="str">
        <f t="shared" si="60"/>
        <v/>
      </c>
      <c r="I450" s="45" t="str">
        <f t="shared" si="54"/>
        <v/>
      </c>
      <c r="J450" s="45" t="str">
        <f t="shared" si="55"/>
        <v/>
      </c>
      <c r="K450" s="30" t="str">
        <f t="shared" si="61"/>
        <v/>
      </c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x14ac:dyDescent="0.25">
      <c r="A451" s="27"/>
      <c r="B451" s="37">
        <v>418</v>
      </c>
      <c r="C451" s="41">
        <f t="shared" si="56"/>
        <v>43</v>
      </c>
      <c r="D451" s="37">
        <f t="shared" si="57"/>
        <v>20</v>
      </c>
      <c r="E451" s="50" t="str">
        <f t="shared" si="58"/>
        <v/>
      </c>
      <c r="F451" s="52" t="str">
        <f t="shared" si="62"/>
        <v/>
      </c>
      <c r="G451" s="50" t="str">
        <f t="shared" si="59"/>
        <v/>
      </c>
      <c r="H451" s="52" t="str">
        <f t="shared" si="60"/>
        <v/>
      </c>
      <c r="I451" s="45" t="str">
        <f t="shared" si="54"/>
        <v/>
      </c>
      <c r="J451" s="45" t="str">
        <f t="shared" si="55"/>
        <v/>
      </c>
      <c r="K451" s="30" t="str">
        <f t="shared" si="61"/>
        <v/>
      </c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x14ac:dyDescent="0.25">
      <c r="A452" s="27"/>
      <c r="B452" s="37">
        <v>419</v>
      </c>
      <c r="C452" s="41">
        <f t="shared" si="56"/>
        <v>43</v>
      </c>
      <c r="D452" s="37">
        <f t="shared" si="57"/>
        <v>20</v>
      </c>
      <c r="E452" s="50" t="str">
        <f t="shared" si="58"/>
        <v/>
      </c>
      <c r="F452" s="52" t="str">
        <f t="shared" si="62"/>
        <v/>
      </c>
      <c r="G452" s="50" t="str">
        <f t="shared" si="59"/>
        <v/>
      </c>
      <c r="H452" s="52" t="str">
        <f t="shared" si="60"/>
        <v/>
      </c>
      <c r="I452" s="45" t="str">
        <f t="shared" si="54"/>
        <v/>
      </c>
      <c r="J452" s="45" t="str">
        <f t="shared" si="55"/>
        <v/>
      </c>
      <c r="K452" s="30" t="str">
        <f t="shared" si="61"/>
        <v/>
      </c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x14ac:dyDescent="0.25">
      <c r="A453" s="27"/>
      <c r="B453" s="37">
        <v>420</v>
      </c>
      <c r="C453" s="41">
        <f t="shared" si="56"/>
        <v>43</v>
      </c>
      <c r="D453" s="37">
        <f t="shared" si="57"/>
        <v>20</v>
      </c>
      <c r="E453" s="50" t="str">
        <f t="shared" si="58"/>
        <v/>
      </c>
      <c r="F453" s="52" t="str">
        <f t="shared" si="62"/>
        <v/>
      </c>
      <c r="G453" s="50" t="str">
        <f t="shared" si="59"/>
        <v/>
      </c>
      <c r="H453" s="52" t="str">
        <f t="shared" si="60"/>
        <v/>
      </c>
      <c r="I453" s="45" t="str">
        <f t="shared" si="54"/>
        <v/>
      </c>
      <c r="J453" s="45" t="str">
        <f t="shared" si="55"/>
        <v/>
      </c>
      <c r="K453" s="30" t="str">
        <f t="shared" si="61"/>
        <v/>
      </c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x14ac:dyDescent="0.25">
      <c r="A454" s="27"/>
      <c r="B454" s="37">
        <v>421</v>
      </c>
      <c r="C454" s="41">
        <f t="shared" si="56"/>
        <v>43</v>
      </c>
      <c r="D454" s="37">
        <f t="shared" si="57"/>
        <v>20</v>
      </c>
      <c r="E454" s="50" t="str">
        <f t="shared" si="58"/>
        <v/>
      </c>
      <c r="F454" s="52" t="str">
        <f t="shared" si="62"/>
        <v/>
      </c>
      <c r="G454" s="50" t="str">
        <f t="shared" si="59"/>
        <v/>
      </c>
      <c r="H454" s="52" t="str">
        <f t="shared" si="60"/>
        <v/>
      </c>
      <c r="I454" s="45" t="str">
        <f t="shared" si="54"/>
        <v/>
      </c>
      <c r="J454" s="45" t="str">
        <f t="shared" si="55"/>
        <v/>
      </c>
      <c r="K454" s="30" t="str">
        <f t="shared" si="61"/>
        <v/>
      </c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x14ac:dyDescent="0.25">
      <c r="A455" s="27"/>
      <c r="B455" s="37">
        <v>422</v>
      </c>
      <c r="C455" s="41">
        <f t="shared" si="56"/>
        <v>43</v>
      </c>
      <c r="D455" s="37">
        <f t="shared" si="57"/>
        <v>20</v>
      </c>
      <c r="E455" s="50" t="str">
        <f t="shared" si="58"/>
        <v/>
      </c>
      <c r="F455" s="52" t="str">
        <f t="shared" si="62"/>
        <v/>
      </c>
      <c r="G455" s="50" t="str">
        <f t="shared" si="59"/>
        <v/>
      </c>
      <c r="H455" s="52" t="str">
        <f t="shared" si="60"/>
        <v/>
      </c>
      <c r="I455" s="45" t="str">
        <f t="shared" si="54"/>
        <v/>
      </c>
      <c r="J455" s="45" t="str">
        <f t="shared" si="55"/>
        <v/>
      </c>
      <c r="K455" s="30" t="str">
        <f t="shared" si="61"/>
        <v/>
      </c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x14ac:dyDescent="0.25">
      <c r="A456" s="27"/>
      <c r="B456" s="37">
        <v>423</v>
      </c>
      <c r="C456" s="41">
        <f t="shared" si="56"/>
        <v>43</v>
      </c>
      <c r="D456" s="37">
        <f t="shared" si="57"/>
        <v>20</v>
      </c>
      <c r="E456" s="50" t="str">
        <f t="shared" si="58"/>
        <v/>
      </c>
      <c r="F456" s="52" t="str">
        <f t="shared" si="62"/>
        <v/>
      </c>
      <c r="G456" s="50" t="str">
        <f t="shared" si="59"/>
        <v/>
      </c>
      <c r="H456" s="52" t="str">
        <f t="shared" si="60"/>
        <v/>
      </c>
      <c r="I456" s="45" t="str">
        <f t="shared" si="54"/>
        <v/>
      </c>
      <c r="J456" s="45" t="str">
        <f t="shared" si="55"/>
        <v/>
      </c>
      <c r="K456" s="30" t="str">
        <f t="shared" si="61"/>
        <v/>
      </c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x14ac:dyDescent="0.25">
      <c r="A457" s="27"/>
      <c r="B457" s="37">
        <v>424</v>
      </c>
      <c r="C457" s="41">
        <f t="shared" si="56"/>
        <v>43</v>
      </c>
      <c r="D457" s="37">
        <f t="shared" si="57"/>
        <v>20</v>
      </c>
      <c r="E457" s="50" t="str">
        <f t="shared" si="58"/>
        <v/>
      </c>
      <c r="F457" s="52" t="str">
        <f t="shared" si="62"/>
        <v/>
      </c>
      <c r="G457" s="50" t="str">
        <f t="shared" si="59"/>
        <v/>
      </c>
      <c r="H457" s="52" t="str">
        <f t="shared" si="60"/>
        <v/>
      </c>
      <c r="I457" s="45" t="str">
        <f t="shared" si="54"/>
        <v/>
      </c>
      <c r="J457" s="45" t="str">
        <f t="shared" si="55"/>
        <v/>
      </c>
      <c r="K457" s="30" t="str">
        <f t="shared" si="61"/>
        <v/>
      </c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x14ac:dyDescent="0.25">
      <c r="A458" s="27"/>
      <c r="B458" s="37">
        <v>425</v>
      </c>
      <c r="C458" s="41">
        <f t="shared" si="56"/>
        <v>43</v>
      </c>
      <c r="D458" s="37">
        <f t="shared" si="57"/>
        <v>20</v>
      </c>
      <c r="E458" s="50" t="str">
        <f t="shared" si="58"/>
        <v/>
      </c>
      <c r="F458" s="52" t="str">
        <f t="shared" si="62"/>
        <v/>
      </c>
      <c r="G458" s="50" t="str">
        <f t="shared" si="59"/>
        <v/>
      </c>
      <c r="H458" s="52" t="str">
        <f t="shared" si="60"/>
        <v/>
      </c>
      <c r="I458" s="45" t="str">
        <f t="shared" si="54"/>
        <v/>
      </c>
      <c r="J458" s="45" t="str">
        <f t="shared" si="55"/>
        <v/>
      </c>
      <c r="K458" s="30" t="str">
        <f t="shared" si="61"/>
        <v/>
      </c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x14ac:dyDescent="0.25">
      <c r="A459" s="27"/>
      <c r="B459" s="37">
        <v>426</v>
      </c>
      <c r="C459" s="41">
        <f t="shared" si="56"/>
        <v>43</v>
      </c>
      <c r="D459" s="37">
        <f t="shared" si="57"/>
        <v>20</v>
      </c>
      <c r="E459" s="50" t="str">
        <f t="shared" si="58"/>
        <v/>
      </c>
      <c r="F459" s="52" t="str">
        <f t="shared" si="62"/>
        <v/>
      </c>
      <c r="G459" s="50" t="str">
        <f t="shared" si="59"/>
        <v/>
      </c>
      <c r="H459" s="52" t="str">
        <f t="shared" si="60"/>
        <v/>
      </c>
      <c r="I459" s="45" t="str">
        <f t="shared" si="54"/>
        <v/>
      </c>
      <c r="J459" s="45" t="str">
        <f t="shared" si="55"/>
        <v/>
      </c>
      <c r="K459" s="30" t="str">
        <f t="shared" si="61"/>
        <v/>
      </c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x14ac:dyDescent="0.25">
      <c r="A460" s="27"/>
      <c r="B460" s="37">
        <v>427</v>
      </c>
      <c r="C460" s="41">
        <f t="shared" si="56"/>
        <v>43</v>
      </c>
      <c r="D460" s="37">
        <f t="shared" si="57"/>
        <v>20</v>
      </c>
      <c r="E460" s="50" t="str">
        <f t="shared" si="58"/>
        <v/>
      </c>
      <c r="F460" s="52" t="str">
        <f t="shared" si="62"/>
        <v/>
      </c>
      <c r="G460" s="50" t="str">
        <f t="shared" si="59"/>
        <v/>
      </c>
      <c r="H460" s="52" t="str">
        <f t="shared" si="60"/>
        <v/>
      </c>
      <c r="I460" s="45" t="str">
        <f t="shared" si="54"/>
        <v/>
      </c>
      <c r="J460" s="45" t="str">
        <f t="shared" si="55"/>
        <v/>
      </c>
      <c r="K460" s="30" t="str">
        <f t="shared" si="61"/>
        <v/>
      </c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x14ac:dyDescent="0.25">
      <c r="A461" s="27"/>
      <c r="B461" s="37">
        <v>428</v>
      </c>
      <c r="C461" s="41">
        <f t="shared" si="56"/>
        <v>43</v>
      </c>
      <c r="D461" s="37">
        <f t="shared" si="57"/>
        <v>20</v>
      </c>
      <c r="E461" s="50" t="str">
        <f t="shared" si="58"/>
        <v/>
      </c>
      <c r="F461" s="52" t="str">
        <f t="shared" si="62"/>
        <v/>
      </c>
      <c r="G461" s="50" t="str">
        <f t="shared" si="59"/>
        <v/>
      </c>
      <c r="H461" s="52" t="str">
        <f t="shared" si="60"/>
        <v/>
      </c>
      <c r="I461" s="45" t="str">
        <f t="shared" si="54"/>
        <v/>
      </c>
      <c r="J461" s="45" t="str">
        <f t="shared" si="55"/>
        <v/>
      </c>
      <c r="K461" s="30" t="str">
        <f t="shared" si="61"/>
        <v/>
      </c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x14ac:dyDescent="0.25">
      <c r="A462" s="27"/>
      <c r="B462" s="37">
        <v>429</v>
      </c>
      <c r="C462" s="41">
        <f t="shared" si="56"/>
        <v>43</v>
      </c>
      <c r="D462" s="37">
        <f t="shared" si="57"/>
        <v>20</v>
      </c>
      <c r="E462" s="50" t="str">
        <f t="shared" si="58"/>
        <v/>
      </c>
      <c r="F462" s="52" t="str">
        <f t="shared" si="62"/>
        <v/>
      </c>
      <c r="G462" s="50" t="str">
        <f t="shared" si="59"/>
        <v/>
      </c>
      <c r="H462" s="52" t="str">
        <f t="shared" si="60"/>
        <v/>
      </c>
      <c r="I462" s="45" t="str">
        <f t="shared" ref="I462:I525" si="63">IF(F462="","",H462*B462)</f>
        <v/>
      </c>
      <c r="J462" s="45" t="str">
        <f t="shared" ref="J462:J525" si="64">IF(H462="","",H462+J461)</f>
        <v/>
      </c>
      <c r="K462" s="30" t="str">
        <f t="shared" si="61"/>
        <v/>
      </c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x14ac:dyDescent="0.25">
      <c r="A463" s="27"/>
      <c r="B463" s="37">
        <v>430</v>
      </c>
      <c r="C463" s="41">
        <f t="shared" si="56"/>
        <v>43</v>
      </c>
      <c r="D463" s="37">
        <f t="shared" si="57"/>
        <v>20</v>
      </c>
      <c r="E463" s="50" t="str">
        <f t="shared" si="58"/>
        <v/>
      </c>
      <c r="F463" s="52" t="str">
        <f t="shared" si="62"/>
        <v/>
      </c>
      <c r="G463" s="50" t="str">
        <f t="shared" si="59"/>
        <v/>
      </c>
      <c r="H463" s="52" t="str">
        <f t="shared" si="60"/>
        <v/>
      </c>
      <c r="I463" s="45" t="str">
        <f t="shared" si="63"/>
        <v/>
      </c>
      <c r="J463" s="45" t="str">
        <f t="shared" si="64"/>
        <v/>
      </c>
      <c r="K463" s="30" t="str">
        <f t="shared" si="61"/>
        <v/>
      </c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x14ac:dyDescent="0.25">
      <c r="A464" s="27"/>
      <c r="B464" s="37">
        <v>431</v>
      </c>
      <c r="C464" s="41">
        <f t="shared" si="56"/>
        <v>43</v>
      </c>
      <c r="D464" s="37">
        <f t="shared" si="57"/>
        <v>20</v>
      </c>
      <c r="E464" s="50" t="str">
        <f t="shared" si="58"/>
        <v/>
      </c>
      <c r="F464" s="52" t="str">
        <f t="shared" si="62"/>
        <v/>
      </c>
      <c r="G464" s="50" t="str">
        <f t="shared" si="59"/>
        <v/>
      </c>
      <c r="H464" s="52" t="str">
        <f t="shared" si="60"/>
        <v/>
      </c>
      <c r="I464" s="45" t="str">
        <f t="shared" si="63"/>
        <v/>
      </c>
      <c r="J464" s="45" t="str">
        <f t="shared" si="64"/>
        <v/>
      </c>
      <c r="K464" s="30" t="str">
        <f t="shared" si="61"/>
        <v/>
      </c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x14ac:dyDescent="0.25">
      <c r="A465" s="27"/>
      <c r="B465" s="37">
        <v>432</v>
      </c>
      <c r="C465" s="41">
        <f t="shared" si="56"/>
        <v>43</v>
      </c>
      <c r="D465" s="37">
        <f t="shared" si="57"/>
        <v>20</v>
      </c>
      <c r="E465" s="50" t="str">
        <f t="shared" si="58"/>
        <v/>
      </c>
      <c r="F465" s="52" t="str">
        <f t="shared" si="62"/>
        <v/>
      </c>
      <c r="G465" s="50" t="str">
        <f t="shared" si="59"/>
        <v/>
      </c>
      <c r="H465" s="52" t="str">
        <f t="shared" si="60"/>
        <v/>
      </c>
      <c r="I465" s="45" t="str">
        <f t="shared" si="63"/>
        <v/>
      </c>
      <c r="J465" s="45" t="str">
        <f t="shared" si="64"/>
        <v/>
      </c>
      <c r="K465" s="30" t="str">
        <f t="shared" si="61"/>
        <v/>
      </c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x14ac:dyDescent="0.25">
      <c r="A466" s="27"/>
      <c r="B466" s="37">
        <v>433</v>
      </c>
      <c r="C466" s="41">
        <f t="shared" si="56"/>
        <v>43</v>
      </c>
      <c r="D466" s="37">
        <f t="shared" si="57"/>
        <v>20</v>
      </c>
      <c r="E466" s="50" t="str">
        <f t="shared" si="58"/>
        <v/>
      </c>
      <c r="F466" s="52" t="str">
        <f t="shared" si="62"/>
        <v/>
      </c>
      <c r="G466" s="50" t="str">
        <f t="shared" si="59"/>
        <v/>
      </c>
      <c r="H466" s="52" t="str">
        <f t="shared" si="60"/>
        <v/>
      </c>
      <c r="I466" s="45" t="str">
        <f t="shared" si="63"/>
        <v/>
      </c>
      <c r="J466" s="45" t="str">
        <f t="shared" si="64"/>
        <v/>
      </c>
      <c r="K466" s="30" t="str">
        <f t="shared" si="61"/>
        <v/>
      </c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x14ac:dyDescent="0.25">
      <c r="A467" s="27"/>
      <c r="B467" s="37">
        <v>434</v>
      </c>
      <c r="C467" s="41">
        <f t="shared" si="56"/>
        <v>43</v>
      </c>
      <c r="D467" s="37">
        <f t="shared" si="57"/>
        <v>20</v>
      </c>
      <c r="E467" s="50" t="str">
        <f t="shared" si="58"/>
        <v/>
      </c>
      <c r="F467" s="52" t="str">
        <f t="shared" si="62"/>
        <v/>
      </c>
      <c r="G467" s="50" t="str">
        <f t="shared" si="59"/>
        <v/>
      </c>
      <c r="H467" s="52" t="str">
        <f t="shared" si="60"/>
        <v/>
      </c>
      <c r="I467" s="45" t="str">
        <f t="shared" si="63"/>
        <v/>
      </c>
      <c r="J467" s="45" t="str">
        <f t="shared" si="64"/>
        <v/>
      </c>
      <c r="K467" s="30" t="str">
        <f t="shared" si="61"/>
        <v/>
      </c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x14ac:dyDescent="0.25">
      <c r="A468" s="27"/>
      <c r="B468" s="37">
        <v>435</v>
      </c>
      <c r="C468" s="41">
        <f t="shared" si="56"/>
        <v>43</v>
      </c>
      <c r="D468" s="37">
        <f t="shared" si="57"/>
        <v>20</v>
      </c>
      <c r="E468" s="50" t="str">
        <f t="shared" si="58"/>
        <v/>
      </c>
      <c r="F468" s="52" t="str">
        <f t="shared" si="62"/>
        <v/>
      </c>
      <c r="G468" s="50" t="str">
        <f t="shared" si="59"/>
        <v/>
      </c>
      <c r="H468" s="52" t="str">
        <f t="shared" si="60"/>
        <v/>
      </c>
      <c r="I468" s="45" t="str">
        <f t="shared" si="63"/>
        <v/>
      </c>
      <c r="J468" s="45" t="str">
        <f t="shared" si="64"/>
        <v/>
      </c>
      <c r="K468" s="30" t="str">
        <f t="shared" si="61"/>
        <v/>
      </c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x14ac:dyDescent="0.25">
      <c r="A469" s="27"/>
      <c r="B469" s="37">
        <v>436</v>
      </c>
      <c r="C469" s="41">
        <f t="shared" si="56"/>
        <v>43</v>
      </c>
      <c r="D469" s="37">
        <f t="shared" si="57"/>
        <v>20</v>
      </c>
      <c r="E469" s="50" t="str">
        <f t="shared" si="58"/>
        <v/>
      </c>
      <c r="F469" s="52" t="str">
        <f t="shared" si="62"/>
        <v/>
      </c>
      <c r="G469" s="50" t="str">
        <f t="shared" si="59"/>
        <v/>
      </c>
      <c r="H469" s="52" t="str">
        <f t="shared" si="60"/>
        <v/>
      </c>
      <c r="I469" s="45" t="str">
        <f t="shared" si="63"/>
        <v/>
      </c>
      <c r="J469" s="45" t="str">
        <f t="shared" si="64"/>
        <v/>
      </c>
      <c r="K469" s="30" t="str">
        <f t="shared" si="61"/>
        <v/>
      </c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x14ac:dyDescent="0.25">
      <c r="A470" s="27"/>
      <c r="B470" s="37">
        <v>437</v>
      </c>
      <c r="C470" s="41">
        <f t="shared" si="56"/>
        <v>43</v>
      </c>
      <c r="D470" s="37">
        <f t="shared" si="57"/>
        <v>20</v>
      </c>
      <c r="E470" s="50" t="str">
        <f t="shared" si="58"/>
        <v/>
      </c>
      <c r="F470" s="52" t="str">
        <f t="shared" si="62"/>
        <v/>
      </c>
      <c r="G470" s="50" t="str">
        <f t="shared" si="59"/>
        <v/>
      </c>
      <c r="H470" s="52" t="str">
        <f t="shared" si="60"/>
        <v/>
      </c>
      <c r="I470" s="45" t="str">
        <f t="shared" si="63"/>
        <v/>
      </c>
      <c r="J470" s="45" t="str">
        <f t="shared" si="64"/>
        <v/>
      </c>
      <c r="K470" s="30" t="str">
        <f t="shared" si="61"/>
        <v/>
      </c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x14ac:dyDescent="0.25">
      <c r="A471" s="27"/>
      <c r="B471" s="37">
        <v>438</v>
      </c>
      <c r="C471" s="41">
        <f t="shared" si="56"/>
        <v>43</v>
      </c>
      <c r="D471" s="37">
        <f t="shared" si="57"/>
        <v>20</v>
      </c>
      <c r="E471" s="50" t="str">
        <f t="shared" si="58"/>
        <v/>
      </c>
      <c r="F471" s="52" t="str">
        <f t="shared" si="62"/>
        <v/>
      </c>
      <c r="G471" s="50" t="str">
        <f t="shared" si="59"/>
        <v/>
      </c>
      <c r="H471" s="52" t="str">
        <f t="shared" si="60"/>
        <v/>
      </c>
      <c r="I471" s="45" t="str">
        <f t="shared" si="63"/>
        <v/>
      </c>
      <c r="J471" s="45" t="str">
        <f t="shared" si="64"/>
        <v/>
      </c>
      <c r="K471" s="30" t="str">
        <f t="shared" si="61"/>
        <v/>
      </c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x14ac:dyDescent="0.25">
      <c r="A472" s="27"/>
      <c r="B472" s="37">
        <v>439</v>
      </c>
      <c r="C472" s="41">
        <f t="shared" si="56"/>
        <v>43</v>
      </c>
      <c r="D472" s="37">
        <f t="shared" si="57"/>
        <v>20</v>
      </c>
      <c r="E472" s="50" t="str">
        <f t="shared" si="58"/>
        <v/>
      </c>
      <c r="F472" s="52" t="str">
        <f t="shared" si="62"/>
        <v/>
      </c>
      <c r="G472" s="50" t="str">
        <f t="shared" si="59"/>
        <v/>
      </c>
      <c r="H472" s="52" t="str">
        <f t="shared" si="60"/>
        <v/>
      </c>
      <c r="I472" s="45" t="str">
        <f t="shared" si="63"/>
        <v/>
      </c>
      <c r="J472" s="45" t="str">
        <f t="shared" si="64"/>
        <v/>
      </c>
      <c r="K472" s="30" t="str">
        <f t="shared" si="61"/>
        <v/>
      </c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x14ac:dyDescent="0.25">
      <c r="A473" s="27"/>
      <c r="B473" s="37">
        <v>440</v>
      </c>
      <c r="C473" s="41">
        <f t="shared" si="56"/>
        <v>43</v>
      </c>
      <c r="D473" s="37">
        <f t="shared" si="57"/>
        <v>20</v>
      </c>
      <c r="E473" s="50" t="str">
        <f t="shared" si="58"/>
        <v/>
      </c>
      <c r="F473" s="52" t="str">
        <f t="shared" si="62"/>
        <v/>
      </c>
      <c r="G473" s="50" t="str">
        <f t="shared" si="59"/>
        <v/>
      </c>
      <c r="H473" s="52" t="str">
        <f t="shared" si="60"/>
        <v/>
      </c>
      <c r="I473" s="45" t="str">
        <f t="shared" si="63"/>
        <v/>
      </c>
      <c r="J473" s="45" t="str">
        <f t="shared" si="64"/>
        <v/>
      </c>
      <c r="K473" s="30" t="str">
        <f t="shared" si="61"/>
        <v/>
      </c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x14ac:dyDescent="0.25">
      <c r="A474" s="27"/>
      <c r="B474" s="37">
        <v>441</v>
      </c>
      <c r="C474" s="41">
        <f t="shared" si="56"/>
        <v>43</v>
      </c>
      <c r="D474" s="37">
        <f t="shared" si="57"/>
        <v>20</v>
      </c>
      <c r="E474" s="50" t="str">
        <f t="shared" si="58"/>
        <v/>
      </c>
      <c r="F474" s="52" t="str">
        <f t="shared" si="62"/>
        <v/>
      </c>
      <c r="G474" s="50" t="str">
        <f t="shared" si="59"/>
        <v/>
      </c>
      <c r="H474" s="52" t="str">
        <f t="shared" si="60"/>
        <v/>
      </c>
      <c r="I474" s="45" t="str">
        <f t="shared" si="63"/>
        <v/>
      </c>
      <c r="J474" s="45" t="str">
        <f t="shared" si="64"/>
        <v/>
      </c>
      <c r="K474" s="30" t="str">
        <f t="shared" si="61"/>
        <v/>
      </c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x14ac:dyDescent="0.25">
      <c r="A475" s="27"/>
      <c r="B475" s="37">
        <v>442</v>
      </c>
      <c r="C475" s="41">
        <f t="shared" si="56"/>
        <v>43</v>
      </c>
      <c r="D475" s="37">
        <f t="shared" si="57"/>
        <v>20</v>
      </c>
      <c r="E475" s="50" t="str">
        <f t="shared" si="58"/>
        <v/>
      </c>
      <c r="F475" s="52" t="str">
        <f t="shared" si="62"/>
        <v/>
      </c>
      <c r="G475" s="50" t="str">
        <f t="shared" si="59"/>
        <v/>
      </c>
      <c r="H475" s="52" t="str">
        <f t="shared" si="60"/>
        <v/>
      </c>
      <c r="I475" s="45" t="str">
        <f t="shared" si="63"/>
        <v/>
      </c>
      <c r="J475" s="45" t="str">
        <f t="shared" si="64"/>
        <v/>
      </c>
      <c r="K475" s="30" t="str">
        <f t="shared" si="61"/>
        <v/>
      </c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x14ac:dyDescent="0.25">
      <c r="A476" s="27"/>
      <c r="B476" s="37">
        <v>443</v>
      </c>
      <c r="C476" s="41">
        <f t="shared" si="56"/>
        <v>43</v>
      </c>
      <c r="D476" s="37">
        <f t="shared" si="57"/>
        <v>20</v>
      </c>
      <c r="E476" s="50" t="str">
        <f t="shared" si="58"/>
        <v/>
      </c>
      <c r="F476" s="52" t="str">
        <f t="shared" si="62"/>
        <v/>
      </c>
      <c r="G476" s="50" t="str">
        <f t="shared" si="59"/>
        <v/>
      </c>
      <c r="H476" s="52" t="str">
        <f t="shared" si="60"/>
        <v/>
      </c>
      <c r="I476" s="45" t="str">
        <f t="shared" si="63"/>
        <v/>
      </c>
      <c r="J476" s="45" t="str">
        <f t="shared" si="64"/>
        <v/>
      </c>
      <c r="K476" s="30" t="str">
        <f t="shared" si="61"/>
        <v/>
      </c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x14ac:dyDescent="0.25">
      <c r="A477" s="27"/>
      <c r="B477" s="37">
        <v>444</v>
      </c>
      <c r="C477" s="41">
        <f t="shared" si="56"/>
        <v>43</v>
      </c>
      <c r="D477" s="37">
        <f t="shared" si="57"/>
        <v>20</v>
      </c>
      <c r="E477" s="50" t="str">
        <f t="shared" si="58"/>
        <v/>
      </c>
      <c r="F477" s="52" t="str">
        <f t="shared" si="62"/>
        <v/>
      </c>
      <c r="G477" s="50" t="str">
        <f t="shared" si="59"/>
        <v/>
      </c>
      <c r="H477" s="52" t="str">
        <f t="shared" si="60"/>
        <v/>
      </c>
      <c r="I477" s="45" t="str">
        <f t="shared" si="63"/>
        <v/>
      </c>
      <c r="J477" s="45" t="str">
        <f t="shared" si="64"/>
        <v/>
      </c>
      <c r="K477" s="30" t="str">
        <f t="shared" si="61"/>
        <v/>
      </c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x14ac:dyDescent="0.25">
      <c r="A478" s="27"/>
      <c r="B478" s="37">
        <v>445</v>
      </c>
      <c r="C478" s="41">
        <f t="shared" si="56"/>
        <v>43</v>
      </c>
      <c r="D478" s="37">
        <f t="shared" si="57"/>
        <v>20</v>
      </c>
      <c r="E478" s="50" t="str">
        <f t="shared" si="58"/>
        <v/>
      </c>
      <c r="F478" s="52" t="str">
        <f t="shared" si="62"/>
        <v/>
      </c>
      <c r="G478" s="50" t="str">
        <f t="shared" si="59"/>
        <v/>
      </c>
      <c r="H478" s="52" t="str">
        <f t="shared" si="60"/>
        <v/>
      </c>
      <c r="I478" s="45" t="str">
        <f t="shared" si="63"/>
        <v/>
      </c>
      <c r="J478" s="45" t="str">
        <f t="shared" si="64"/>
        <v/>
      </c>
      <c r="K478" s="30" t="str">
        <f t="shared" si="61"/>
        <v/>
      </c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x14ac:dyDescent="0.25">
      <c r="A479" s="27"/>
      <c r="B479" s="37">
        <v>446</v>
      </c>
      <c r="C479" s="41">
        <f t="shared" si="56"/>
        <v>43</v>
      </c>
      <c r="D479" s="37">
        <f t="shared" si="57"/>
        <v>20</v>
      </c>
      <c r="E479" s="50" t="str">
        <f t="shared" si="58"/>
        <v/>
      </c>
      <c r="F479" s="52" t="str">
        <f t="shared" si="62"/>
        <v/>
      </c>
      <c r="G479" s="50" t="str">
        <f t="shared" si="59"/>
        <v/>
      </c>
      <c r="H479" s="52" t="str">
        <f t="shared" si="60"/>
        <v/>
      </c>
      <c r="I479" s="45" t="str">
        <f t="shared" si="63"/>
        <v/>
      </c>
      <c r="J479" s="45" t="str">
        <f t="shared" si="64"/>
        <v/>
      </c>
      <c r="K479" s="30" t="str">
        <f t="shared" si="61"/>
        <v/>
      </c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x14ac:dyDescent="0.25">
      <c r="A480" s="27"/>
      <c r="B480" s="37">
        <v>447</v>
      </c>
      <c r="C480" s="41">
        <f t="shared" si="56"/>
        <v>43</v>
      </c>
      <c r="D480" s="37">
        <f t="shared" si="57"/>
        <v>20</v>
      </c>
      <c r="E480" s="50" t="str">
        <f t="shared" si="58"/>
        <v/>
      </c>
      <c r="F480" s="52" t="str">
        <f t="shared" si="62"/>
        <v/>
      </c>
      <c r="G480" s="50" t="str">
        <f t="shared" si="59"/>
        <v/>
      </c>
      <c r="H480" s="52" t="str">
        <f t="shared" si="60"/>
        <v/>
      </c>
      <c r="I480" s="45" t="str">
        <f t="shared" si="63"/>
        <v/>
      </c>
      <c r="J480" s="45" t="str">
        <f t="shared" si="64"/>
        <v/>
      </c>
      <c r="K480" s="30" t="str">
        <f t="shared" si="61"/>
        <v/>
      </c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x14ac:dyDescent="0.25">
      <c r="A481" s="27"/>
      <c r="B481" s="37">
        <v>448</v>
      </c>
      <c r="C481" s="41">
        <f t="shared" ref="C481:C533" si="65">IF($Q$34=2,$D$13,($D$18-B481)*D$13/$D$18)</f>
        <v>43</v>
      </c>
      <c r="D481" s="37">
        <f t="shared" ref="D481:D533" si="66">IF(B481*$J$8&gt;$D$16*$J$8,$D$16*$J$8,B481*J$8)</f>
        <v>20</v>
      </c>
      <c r="E481" s="50" t="str">
        <f t="shared" ref="E481:E533" si="67">IF(B481&gt;$D$15,"",IF(B481*$J$8&gt;$D$16*$J$8,CONCATENATE("(",FIXED($D$16,0),")(",FIXED($J$8,2),") = "),CONCATENATE("(",FIXED(B481,0),")(",FIXED(J$8,2),") = ")))</f>
        <v/>
      </c>
      <c r="F481" s="52" t="str">
        <f t="shared" si="62"/>
        <v/>
      </c>
      <c r="G481" s="50" t="str">
        <f t="shared" ref="G481:G533" si="68">IF(B481&gt;$D$15,"",CONCATENATE("(",FIXED(F481,2),")(",FIXED($H$31,2),") = "))</f>
        <v/>
      </c>
      <c r="H481" s="52" t="str">
        <f t="shared" ref="H481:H533" si="69">IF(B481&gt;$D$15,"",F481*$H$31)</f>
        <v/>
      </c>
      <c r="I481" s="45" t="str">
        <f t="shared" si="63"/>
        <v/>
      </c>
      <c r="J481" s="45" t="str">
        <f t="shared" si="64"/>
        <v/>
      </c>
      <c r="K481" s="30" t="str">
        <f t="shared" ref="K481:K533" si="70">IF(B481&gt;$D$15,"",CONCATENATE("P(n=",B481,")"))</f>
        <v/>
      </c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x14ac:dyDescent="0.25">
      <c r="A482" s="27"/>
      <c r="B482" s="37">
        <v>449</v>
      </c>
      <c r="C482" s="41">
        <f t="shared" si="65"/>
        <v>43</v>
      </c>
      <c r="D482" s="37">
        <f t="shared" si="66"/>
        <v>20</v>
      </c>
      <c r="E482" s="50" t="str">
        <f t="shared" si="67"/>
        <v/>
      </c>
      <c r="F482" s="52" t="str">
        <f t="shared" ref="F482:F533" si="71">IF(B482&gt;$D$15,"",C482*F481/D482)</f>
        <v/>
      </c>
      <c r="G482" s="50" t="str">
        <f t="shared" si="68"/>
        <v/>
      </c>
      <c r="H482" s="52" t="str">
        <f t="shared" si="69"/>
        <v/>
      </c>
      <c r="I482" s="45" t="str">
        <f t="shared" si="63"/>
        <v/>
      </c>
      <c r="J482" s="45" t="str">
        <f t="shared" si="64"/>
        <v/>
      </c>
      <c r="K482" s="30" t="str">
        <f t="shared" si="70"/>
        <v/>
      </c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x14ac:dyDescent="0.25">
      <c r="A483" s="27"/>
      <c r="B483" s="37">
        <v>450</v>
      </c>
      <c r="C483" s="41">
        <f t="shared" si="65"/>
        <v>43</v>
      </c>
      <c r="D483" s="37">
        <f t="shared" si="66"/>
        <v>20</v>
      </c>
      <c r="E483" s="50" t="str">
        <f t="shared" si="67"/>
        <v/>
      </c>
      <c r="F483" s="52" t="str">
        <f t="shared" si="71"/>
        <v/>
      </c>
      <c r="G483" s="50" t="str">
        <f t="shared" si="68"/>
        <v/>
      </c>
      <c r="H483" s="52" t="str">
        <f t="shared" si="69"/>
        <v/>
      </c>
      <c r="I483" s="45" t="str">
        <f t="shared" si="63"/>
        <v/>
      </c>
      <c r="J483" s="45" t="str">
        <f t="shared" si="64"/>
        <v/>
      </c>
      <c r="K483" s="30" t="str">
        <f t="shared" si="70"/>
        <v/>
      </c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x14ac:dyDescent="0.25">
      <c r="A484" s="27"/>
      <c r="B484" s="37">
        <v>451</v>
      </c>
      <c r="C484" s="41">
        <f t="shared" si="65"/>
        <v>43</v>
      </c>
      <c r="D484" s="37">
        <f t="shared" si="66"/>
        <v>20</v>
      </c>
      <c r="E484" s="50" t="str">
        <f t="shared" si="67"/>
        <v/>
      </c>
      <c r="F484" s="52" t="str">
        <f t="shared" si="71"/>
        <v/>
      </c>
      <c r="G484" s="50" t="str">
        <f t="shared" si="68"/>
        <v/>
      </c>
      <c r="H484" s="52" t="str">
        <f t="shared" si="69"/>
        <v/>
      </c>
      <c r="I484" s="45" t="str">
        <f t="shared" si="63"/>
        <v/>
      </c>
      <c r="J484" s="45" t="str">
        <f t="shared" si="64"/>
        <v/>
      </c>
      <c r="K484" s="30" t="str">
        <f t="shared" si="70"/>
        <v/>
      </c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x14ac:dyDescent="0.25">
      <c r="A485" s="27"/>
      <c r="B485" s="37">
        <v>452</v>
      </c>
      <c r="C485" s="41">
        <f t="shared" si="65"/>
        <v>43</v>
      </c>
      <c r="D485" s="37">
        <f t="shared" si="66"/>
        <v>20</v>
      </c>
      <c r="E485" s="50" t="str">
        <f t="shared" si="67"/>
        <v/>
      </c>
      <c r="F485" s="52" t="str">
        <f t="shared" si="71"/>
        <v/>
      </c>
      <c r="G485" s="50" t="str">
        <f t="shared" si="68"/>
        <v/>
      </c>
      <c r="H485" s="52" t="str">
        <f t="shared" si="69"/>
        <v/>
      </c>
      <c r="I485" s="45" t="str">
        <f t="shared" si="63"/>
        <v/>
      </c>
      <c r="J485" s="45" t="str">
        <f t="shared" si="64"/>
        <v/>
      </c>
      <c r="K485" s="30" t="str">
        <f t="shared" si="70"/>
        <v/>
      </c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x14ac:dyDescent="0.25">
      <c r="A486" s="27"/>
      <c r="B486" s="37">
        <v>453</v>
      </c>
      <c r="C486" s="41">
        <f t="shared" si="65"/>
        <v>43</v>
      </c>
      <c r="D486" s="37">
        <f t="shared" si="66"/>
        <v>20</v>
      </c>
      <c r="E486" s="50" t="str">
        <f t="shared" si="67"/>
        <v/>
      </c>
      <c r="F486" s="52" t="str">
        <f t="shared" si="71"/>
        <v/>
      </c>
      <c r="G486" s="50" t="str">
        <f t="shared" si="68"/>
        <v/>
      </c>
      <c r="H486" s="52" t="str">
        <f t="shared" si="69"/>
        <v/>
      </c>
      <c r="I486" s="45" t="str">
        <f t="shared" si="63"/>
        <v/>
      </c>
      <c r="J486" s="45" t="str">
        <f t="shared" si="64"/>
        <v/>
      </c>
      <c r="K486" s="30" t="str">
        <f t="shared" si="70"/>
        <v/>
      </c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x14ac:dyDescent="0.25">
      <c r="A487" s="27"/>
      <c r="B487" s="37">
        <v>454</v>
      </c>
      <c r="C487" s="41">
        <f t="shared" si="65"/>
        <v>43</v>
      </c>
      <c r="D487" s="37">
        <f t="shared" si="66"/>
        <v>20</v>
      </c>
      <c r="E487" s="50" t="str">
        <f t="shared" si="67"/>
        <v/>
      </c>
      <c r="F487" s="52" t="str">
        <f t="shared" si="71"/>
        <v/>
      </c>
      <c r="G487" s="50" t="str">
        <f t="shared" si="68"/>
        <v/>
      </c>
      <c r="H487" s="52" t="str">
        <f t="shared" si="69"/>
        <v/>
      </c>
      <c r="I487" s="45" t="str">
        <f t="shared" si="63"/>
        <v/>
      </c>
      <c r="J487" s="45" t="str">
        <f t="shared" si="64"/>
        <v/>
      </c>
      <c r="K487" s="30" t="str">
        <f t="shared" si="70"/>
        <v/>
      </c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x14ac:dyDescent="0.25">
      <c r="A488" s="27"/>
      <c r="B488" s="37">
        <v>455</v>
      </c>
      <c r="C488" s="41">
        <f t="shared" si="65"/>
        <v>43</v>
      </c>
      <c r="D488" s="37">
        <f t="shared" si="66"/>
        <v>20</v>
      </c>
      <c r="E488" s="50" t="str">
        <f t="shared" si="67"/>
        <v/>
      </c>
      <c r="F488" s="52" t="str">
        <f t="shared" si="71"/>
        <v/>
      </c>
      <c r="G488" s="50" t="str">
        <f t="shared" si="68"/>
        <v/>
      </c>
      <c r="H488" s="52" t="str">
        <f t="shared" si="69"/>
        <v/>
      </c>
      <c r="I488" s="45" t="str">
        <f t="shared" si="63"/>
        <v/>
      </c>
      <c r="J488" s="45" t="str">
        <f t="shared" si="64"/>
        <v/>
      </c>
      <c r="K488" s="30" t="str">
        <f t="shared" si="70"/>
        <v/>
      </c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x14ac:dyDescent="0.25">
      <c r="A489" s="27"/>
      <c r="B489" s="37">
        <v>456</v>
      </c>
      <c r="C489" s="41">
        <f t="shared" si="65"/>
        <v>43</v>
      </c>
      <c r="D489" s="37">
        <f t="shared" si="66"/>
        <v>20</v>
      </c>
      <c r="E489" s="50" t="str">
        <f t="shared" si="67"/>
        <v/>
      </c>
      <c r="F489" s="52" t="str">
        <f t="shared" si="71"/>
        <v/>
      </c>
      <c r="G489" s="50" t="str">
        <f t="shared" si="68"/>
        <v/>
      </c>
      <c r="H489" s="52" t="str">
        <f t="shared" si="69"/>
        <v/>
      </c>
      <c r="I489" s="45" t="str">
        <f t="shared" si="63"/>
        <v/>
      </c>
      <c r="J489" s="45" t="str">
        <f t="shared" si="64"/>
        <v/>
      </c>
      <c r="K489" s="30" t="str">
        <f t="shared" si="70"/>
        <v/>
      </c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x14ac:dyDescent="0.25">
      <c r="A490" s="27"/>
      <c r="B490" s="37">
        <v>457</v>
      </c>
      <c r="C490" s="41">
        <f t="shared" si="65"/>
        <v>43</v>
      </c>
      <c r="D490" s="37">
        <f t="shared" si="66"/>
        <v>20</v>
      </c>
      <c r="E490" s="50" t="str">
        <f t="shared" si="67"/>
        <v/>
      </c>
      <c r="F490" s="52" t="str">
        <f t="shared" si="71"/>
        <v/>
      </c>
      <c r="G490" s="50" t="str">
        <f t="shared" si="68"/>
        <v/>
      </c>
      <c r="H490" s="52" t="str">
        <f t="shared" si="69"/>
        <v/>
      </c>
      <c r="I490" s="45" t="str">
        <f t="shared" si="63"/>
        <v/>
      </c>
      <c r="J490" s="45" t="str">
        <f t="shared" si="64"/>
        <v/>
      </c>
      <c r="K490" s="30" t="str">
        <f t="shared" si="70"/>
        <v/>
      </c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x14ac:dyDescent="0.25">
      <c r="A491" s="27"/>
      <c r="B491" s="37">
        <v>458</v>
      </c>
      <c r="C491" s="41">
        <f t="shared" si="65"/>
        <v>43</v>
      </c>
      <c r="D491" s="37">
        <f t="shared" si="66"/>
        <v>20</v>
      </c>
      <c r="E491" s="50" t="str">
        <f t="shared" si="67"/>
        <v/>
      </c>
      <c r="F491" s="52" t="str">
        <f t="shared" si="71"/>
        <v/>
      </c>
      <c r="G491" s="50" t="str">
        <f t="shared" si="68"/>
        <v/>
      </c>
      <c r="H491" s="52" t="str">
        <f t="shared" si="69"/>
        <v/>
      </c>
      <c r="I491" s="45" t="str">
        <f t="shared" si="63"/>
        <v/>
      </c>
      <c r="J491" s="45" t="str">
        <f t="shared" si="64"/>
        <v/>
      </c>
      <c r="K491" s="30" t="str">
        <f t="shared" si="70"/>
        <v/>
      </c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x14ac:dyDescent="0.25">
      <c r="A492" s="27"/>
      <c r="B492" s="37">
        <v>459</v>
      </c>
      <c r="C492" s="41">
        <f t="shared" si="65"/>
        <v>43</v>
      </c>
      <c r="D492" s="37">
        <f t="shared" si="66"/>
        <v>20</v>
      </c>
      <c r="E492" s="50" t="str">
        <f t="shared" si="67"/>
        <v/>
      </c>
      <c r="F492" s="52" t="str">
        <f t="shared" si="71"/>
        <v/>
      </c>
      <c r="G492" s="50" t="str">
        <f t="shared" si="68"/>
        <v/>
      </c>
      <c r="H492" s="52" t="str">
        <f t="shared" si="69"/>
        <v/>
      </c>
      <c r="I492" s="45" t="str">
        <f t="shared" si="63"/>
        <v/>
      </c>
      <c r="J492" s="45" t="str">
        <f t="shared" si="64"/>
        <v/>
      </c>
      <c r="K492" s="30" t="str">
        <f t="shared" si="70"/>
        <v/>
      </c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x14ac:dyDescent="0.25">
      <c r="A493" s="27"/>
      <c r="B493" s="37">
        <v>460</v>
      </c>
      <c r="C493" s="41">
        <f t="shared" si="65"/>
        <v>43</v>
      </c>
      <c r="D493" s="37">
        <f t="shared" si="66"/>
        <v>20</v>
      </c>
      <c r="E493" s="50" t="str">
        <f t="shared" si="67"/>
        <v/>
      </c>
      <c r="F493" s="52" t="str">
        <f t="shared" si="71"/>
        <v/>
      </c>
      <c r="G493" s="50" t="str">
        <f t="shared" si="68"/>
        <v/>
      </c>
      <c r="H493" s="52" t="str">
        <f t="shared" si="69"/>
        <v/>
      </c>
      <c r="I493" s="45" t="str">
        <f t="shared" si="63"/>
        <v/>
      </c>
      <c r="J493" s="45" t="str">
        <f t="shared" si="64"/>
        <v/>
      </c>
      <c r="K493" s="30" t="str">
        <f t="shared" si="70"/>
        <v/>
      </c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x14ac:dyDescent="0.25">
      <c r="A494" s="27"/>
      <c r="B494" s="37">
        <v>461</v>
      </c>
      <c r="C494" s="41">
        <f t="shared" si="65"/>
        <v>43</v>
      </c>
      <c r="D494" s="37">
        <f t="shared" si="66"/>
        <v>20</v>
      </c>
      <c r="E494" s="50" t="str">
        <f t="shared" si="67"/>
        <v/>
      </c>
      <c r="F494" s="52" t="str">
        <f t="shared" si="71"/>
        <v/>
      </c>
      <c r="G494" s="50" t="str">
        <f t="shared" si="68"/>
        <v/>
      </c>
      <c r="H494" s="52" t="str">
        <f t="shared" si="69"/>
        <v/>
      </c>
      <c r="I494" s="45" t="str">
        <f t="shared" si="63"/>
        <v/>
      </c>
      <c r="J494" s="45" t="str">
        <f t="shared" si="64"/>
        <v/>
      </c>
      <c r="K494" s="30" t="str">
        <f t="shared" si="70"/>
        <v/>
      </c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x14ac:dyDescent="0.25">
      <c r="A495" s="27"/>
      <c r="B495" s="37">
        <v>462</v>
      </c>
      <c r="C495" s="41">
        <f t="shared" si="65"/>
        <v>43</v>
      </c>
      <c r="D495" s="37">
        <f t="shared" si="66"/>
        <v>20</v>
      </c>
      <c r="E495" s="50" t="str">
        <f t="shared" si="67"/>
        <v/>
      </c>
      <c r="F495" s="52" t="str">
        <f t="shared" si="71"/>
        <v/>
      </c>
      <c r="G495" s="50" t="str">
        <f t="shared" si="68"/>
        <v/>
      </c>
      <c r="H495" s="52" t="str">
        <f t="shared" si="69"/>
        <v/>
      </c>
      <c r="I495" s="45" t="str">
        <f t="shared" si="63"/>
        <v/>
      </c>
      <c r="J495" s="45" t="str">
        <f t="shared" si="64"/>
        <v/>
      </c>
      <c r="K495" s="30" t="str">
        <f t="shared" si="70"/>
        <v/>
      </c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x14ac:dyDescent="0.25">
      <c r="A496" s="27"/>
      <c r="B496" s="37">
        <v>463</v>
      </c>
      <c r="C496" s="41">
        <f t="shared" si="65"/>
        <v>43</v>
      </c>
      <c r="D496" s="37">
        <f t="shared" si="66"/>
        <v>20</v>
      </c>
      <c r="E496" s="50" t="str">
        <f t="shared" si="67"/>
        <v/>
      </c>
      <c r="F496" s="52" t="str">
        <f t="shared" si="71"/>
        <v/>
      </c>
      <c r="G496" s="50" t="str">
        <f t="shared" si="68"/>
        <v/>
      </c>
      <c r="H496" s="52" t="str">
        <f t="shared" si="69"/>
        <v/>
      </c>
      <c r="I496" s="45" t="str">
        <f t="shared" si="63"/>
        <v/>
      </c>
      <c r="J496" s="45" t="str">
        <f t="shared" si="64"/>
        <v/>
      </c>
      <c r="K496" s="30" t="str">
        <f t="shared" si="70"/>
        <v/>
      </c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x14ac:dyDescent="0.25">
      <c r="A497" s="27"/>
      <c r="B497" s="37">
        <v>464</v>
      </c>
      <c r="C497" s="41">
        <f t="shared" si="65"/>
        <v>43</v>
      </c>
      <c r="D497" s="37">
        <f t="shared" si="66"/>
        <v>20</v>
      </c>
      <c r="E497" s="50" t="str">
        <f t="shared" si="67"/>
        <v/>
      </c>
      <c r="F497" s="52" t="str">
        <f t="shared" si="71"/>
        <v/>
      </c>
      <c r="G497" s="50" t="str">
        <f t="shared" si="68"/>
        <v/>
      </c>
      <c r="H497" s="52" t="str">
        <f t="shared" si="69"/>
        <v/>
      </c>
      <c r="I497" s="45" t="str">
        <f t="shared" si="63"/>
        <v/>
      </c>
      <c r="J497" s="45" t="str">
        <f t="shared" si="64"/>
        <v/>
      </c>
      <c r="K497" s="30" t="str">
        <f t="shared" si="70"/>
        <v/>
      </c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x14ac:dyDescent="0.25">
      <c r="A498" s="27"/>
      <c r="B498" s="37">
        <v>465</v>
      </c>
      <c r="C498" s="41">
        <f t="shared" si="65"/>
        <v>43</v>
      </c>
      <c r="D498" s="37">
        <f t="shared" si="66"/>
        <v>20</v>
      </c>
      <c r="E498" s="50" t="str">
        <f t="shared" si="67"/>
        <v/>
      </c>
      <c r="F498" s="52" t="str">
        <f t="shared" si="71"/>
        <v/>
      </c>
      <c r="G498" s="50" t="str">
        <f t="shared" si="68"/>
        <v/>
      </c>
      <c r="H498" s="52" t="str">
        <f t="shared" si="69"/>
        <v/>
      </c>
      <c r="I498" s="45" t="str">
        <f t="shared" si="63"/>
        <v/>
      </c>
      <c r="J498" s="45" t="str">
        <f t="shared" si="64"/>
        <v/>
      </c>
      <c r="K498" s="30" t="str">
        <f t="shared" si="70"/>
        <v/>
      </c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x14ac:dyDescent="0.25">
      <c r="A499" s="27"/>
      <c r="B499" s="37">
        <v>466</v>
      </c>
      <c r="C499" s="41">
        <f t="shared" si="65"/>
        <v>43</v>
      </c>
      <c r="D499" s="37">
        <f t="shared" si="66"/>
        <v>20</v>
      </c>
      <c r="E499" s="50" t="str">
        <f t="shared" si="67"/>
        <v/>
      </c>
      <c r="F499" s="52" t="str">
        <f t="shared" si="71"/>
        <v/>
      </c>
      <c r="G499" s="50" t="str">
        <f t="shared" si="68"/>
        <v/>
      </c>
      <c r="H499" s="52" t="str">
        <f t="shared" si="69"/>
        <v/>
      </c>
      <c r="I499" s="45" t="str">
        <f t="shared" si="63"/>
        <v/>
      </c>
      <c r="J499" s="45" t="str">
        <f t="shared" si="64"/>
        <v/>
      </c>
      <c r="K499" s="30" t="str">
        <f t="shared" si="70"/>
        <v/>
      </c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x14ac:dyDescent="0.25">
      <c r="A500" s="27"/>
      <c r="B500" s="37">
        <v>467</v>
      </c>
      <c r="C500" s="41">
        <f t="shared" si="65"/>
        <v>43</v>
      </c>
      <c r="D500" s="37">
        <f t="shared" si="66"/>
        <v>20</v>
      </c>
      <c r="E500" s="50" t="str">
        <f t="shared" si="67"/>
        <v/>
      </c>
      <c r="F500" s="52" t="str">
        <f t="shared" si="71"/>
        <v/>
      </c>
      <c r="G500" s="50" t="str">
        <f t="shared" si="68"/>
        <v/>
      </c>
      <c r="H500" s="52" t="str">
        <f t="shared" si="69"/>
        <v/>
      </c>
      <c r="I500" s="45" t="str">
        <f t="shared" si="63"/>
        <v/>
      </c>
      <c r="J500" s="45" t="str">
        <f t="shared" si="64"/>
        <v/>
      </c>
      <c r="K500" s="30" t="str">
        <f t="shared" si="70"/>
        <v/>
      </c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x14ac:dyDescent="0.25">
      <c r="A501" s="27"/>
      <c r="B501" s="37">
        <v>468</v>
      </c>
      <c r="C501" s="41">
        <f t="shared" si="65"/>
        <v>43</v>
      </c>
      <c r="D501" s="37">
        <f t="shared" si="66"/>
        <v>20</v>
      </c>
      <c r="E501" s="50" t="str">
        <f t="shared" si="67"/>
        <v/>
      </c>
      <c r="F501" s="52" t="str">
        <f t="shared" si="71"/>
        <v/>
      </c>
      <c r="G501" s="50" t="str">
        <f t="shared" si="68"/>
        <v/>
      </c>
      <c r="H501" s="52" t="str">
        <f t="shared" si="69"/>
        <v/>
      </c>
      <c r="I501" s="45" t="str">
        <f t="shared" si="63"/>
        <v/>
      </c>
      <c r="J501" s="45" t="str">
        <f t="shared" si="64"/>
        <v/>
      </c>
      <c r="K501" s="30" t="str">
        <f t="shared" si="70"/>
        <v/>
      </c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x14ac:dyDescent="0.25">
      <c r="A502" s="27"/>
      <c r="B502" s="37">
        <v>469</v>
      </c>
      <c r="C502" s="41">
        <f t="shared" si="65"/>
        <v>43</v>
      </c>
      <c r="D502" s="37">
        <f t="shared" si="66"/>
        <v>20</v>
      </c>
      <c r="E502" s="50" t="str">
        <f t="shared" si="67"/>
        <v/>
      </c>
      <c r="F502" s="52" t="str">
        <f t="shared" si="71"/>
        <v/>
      </c>
      <c r="G502" s="50" t="str">
        <f t="shared" si="68"/>
        <v/>
      </c>
      <c r="H502" s="52" t="str">
        <f t="shared" si="69"/>
        <v/>
      </c>
      <c r="I502" s="45" t="str">
        <f t="shared" si="63"/>
        <v/>
      </c>
      <c r="J502" s="45" t="str">
        <f t="shared" si="64"/>
        <v/>
      </c>
      <c r="K502" s="30" t="str">
        <f t="shared" si="70"/>
        <v/>
      </c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x14ac:dyDescent="0.25">
      <c r="A503" s="27"/>
      <c r="B503" s="37">
        <v>470</v>
      </c>
      <c r="C503" s="41">
        <f t="shared" si="65"/>
        <v>43</v>
      </c>
      <c r="D503" s="37">
        <f t="shared" si="66"/>
        <v>20</v>
      </c>
      <c r="E503" s="50" t="str">
        <f t="shared" si="67"/>
        <v/>
      </c>
      <c r="F503" s="52" t="str">
        <f t="shared" si="71"/>
        <v/>
      </c>
      <c r="G503" s="50" t="str">
        <f t="shared" si="68"/>
        <v/>
      </c>
      <c r="H503" s="52" t="str">
        <f t="shared" si="69"/>
        <v/>
      </c>
      <c r="I503" s="45" t="str">
        <f t="shared" si="63"/>
        <v/>
      </c>
      <c r="J503" s="45" t="str">
        <f t="shared" si="64"/>
        <v/>
      </c>
      <c r="K503" s="30" t="str">
        <f t="shared" si="70"/>
        <v/>
      </c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x14ac:dyDescent="0.25">
      <c r="A504" s="27"/>
      <c r="B504" s="37">
        <v>471</v>
      </c>
      <c r="C504" s="41">
        <f t="shared" si="65"/>
        <v>43</v>
      </c>
      <c r="D504" s="37">
        <f t="shared" si="66"/>
        <v>20</v>
      </c>
      <c r="E504" s="50" t="str">
        <f t="shared" si="67"/>
        <v/>
      </c>
      <c r="F504" s="52" t="str">
        <f t="shared" si="71"/>
        <v/>
      </c>
      <c r="G504" s="50" t="str">
        <f t="shared" si="68"/>
        <v/>
      </c>
      <c r="H504" s="52" t="str">
        <f t="shared" si="69"/>
        <v/>
      </c>
      <c r="I504" s="45" t="str">
        <f t="shared" si="63"/>
        <v/>
      </c>
      <c r="J504" s="45" t="str">
        <f t="shared" si="64"/>
        <v/>
      </c>
      <c r="K504" s="30" t="str">
        <f t="shared" si="70"/>
        <v/>
      </c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x14ac:dyDescent="0.25">
      <c r="A505" s="27"/>
      <c r="B505" s="37">
        <v>472</v>
      </c>
      <c r="C505" s="41">
        <f t="shared" si="65"/>
        <v>43</v>
      </c>
      <c r="D505" s="37">
        <f t="shared" si="66"/>
        <v>20</v>
      </c>
      <c r="E505" s="50" t="str">
        <f t="shared" si="67"/>
        <v/>
      </c>
      <c r="F505" s="52" t="str">
        <f t="shared" si="71"/>
        <v/>
      </c>
      <c r="G505" s="50" t="str">
        <f t="shared" si="68"/>
        <v/>
      </c>
      <c r="H505" s="52" t="str">
        <f t="shared" si="69"/>
        <v/>
      </c>
      <c r="I505" s="45" t="str">
        <f t="shared" si="63"/>
        <v/>
      </c>
      <c r="J505" s="45" t="str">
        <f t="shared" si="64"/>
        <v/>
      </c>
      <c r="K505" s="30" t="str">
        <f t="shared" si="70"/>
        <v/>
      </c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x14ac:dyDescent="0.25">
      <c r="A506" s="27"/>
      <c r="B506" s="37">
        <v>473</v>
      </c>
      <c r="C506" s="41">
        <f t="shared" si="65"/>
        <v>43</v>
      </c>
      <c r="D506" s="37">
        <f t="shared" si="66"/>
        <v>20</v>
      </c>
      <c r="E506" s="50" t="str">
        <f t="shared" si="67"/>
        <v/>
      </c>
      <c r="F506" s="52" t="str">
        <f t="shared" si="71"/>
        <v/>
      </c>
      <c r="G506" s="50" t="str">
        <f t="shared" si="68"/>
        <v/>
      </c>
      <c r="H506" s="52" t="str">
        <f t="shared" si="69"/>
        <v/>
      </c>
      <c r="I506" s="45" t="str">
        <f t="shared" si="63"/>
        <v/>
      </c>
      <c r="J506" s="45" t="str">
        <f t="shared" si="64"/>
        <v/>
      </c>
      <c r="K506" s="30" t="str">
        <f t="shared" si="70"/>
        <v/>
      </c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x14ac:dyDescent="0.25">
      <c r="A507" s="27"/>
      <c r="B507" s="37">
        <v>474</v>
      </c>
      <c r="C507" s="41">
        <f t="shared" si="65"/>
        <v>43</v>
      </c>
      <c r="D507" s="37">
        <f t="shared" si="66"/>
        <v>20</v>
      </c>
      <c r="E507" s="50" t="str">
        <f t="shared" si="67"/>
        <v/>
      </c>
      <c r="F507" s="52" t="str">
        <f t="shared" si="71"/>
        <v/>
      </c>
      <c r="G507" s="50" t="str">
        <f t="shared" si="68"/>
        <v/>
      </c>
      <c r="H507" s="52" t="str">
        <f t="shared" si="69"/>
        <v/>
      </c>
      <c r="I507" s="45" t="str">
        <f t="shared" si="63"/>
        <v/>
      </c>
      <c r="J507" s="45" t="str">
        <f t="shared" si="64"/>
        <v/>
      </c>
      <c r="K507" s="30" t="str">
        <f t="shared" si="70"/>
        <v/>
      </c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x14ac:dyDescent="0.25">
      <c r="A508" s="27"/>
      <c r="B508" s="37">
        <v>475</v>
      </c>
      <c r="C508" s="41">
        <f t="shared" si="65"/>
        <v>43</v>
      </c>
      <c r="D508" s="37">
        <f t="shared" si="66"/>
        <v>20</v>
      </c>
      <c r="E508" s="50" t="str">
        <f t="shared" si="67"/>
        <v/>
      </c>
      <c r="F508" s="52" t="str">
        <f t="shared" si="71"/>
        <v/>
      </c>
      <c r="G508" s="50" t="str">
        <f t="shared" si="68"/>
        <v/>
      </c>
      <c r="H508" s="52" t="str">
        <f t="shared" si="69"/>
        <v/>
      </c>
      <c r="I508" s="45" t="str">
        <f t="shared" si="63"/>
        <v/>
      </c>
      <c r="J508" s="45" t="str">
        <f t="shared" si="64"/>
        <v/>
      </c>
      <c r="K508" s="30" t="str">
        <f t="shared" si="70"/>
        <v/>
      </c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x14ac:dyDescent="0.25">
      <c r="A509" s="27"/>
      <c r="B509" s="37">
        <v>476</v>
      </c>
      <c r="C509" s="41">
        <f t="shared" si="65"/>
        <v>43</v>
      </c>
      <c r="D509" s="37">
        <f t="shared" si="66"/>
        <v>20</v>
      </c>
      <c r="E509" s="50" t="str">
        <f t="shared" si="67"/>
        <v/>
      </c>
      <c r="F509" s="52" t="str">
        <f t="shared" si="71"/>
        <v/>
      </c>
      <c r="G509" s="50" t="str">
        <f t="shared" si="68"/>
        <v/>
      </c>
      <c r="H509" s="52" t="str">
        <f t="shared" si="69"/>
        <v/>
      </c>
      <c r="I509" s="45" t="str">
        <f t="shared" si="63"/>
        <v/>
      </c>
      <c r="J509" s="45" t="str">
        <f t="shared" si="64"/>
        <v/>
      </c>
      <c r="K509" s="30" t="str">
        <f t="shared" si="70"/>
        <v/>
      </c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x14ac:dyDescent="0.25">
      <c r="A510" s="27"/>
      <c r="B510" s="37">
        <v>477</v>
      </c>
      <c r="C510" s="41">
        <f t="shared" si="65"/>
        <v>43</v>
      </c>
      <c r="D510" s="37">
        <f t="shared" si="66"/>
        <v>20</v>
      </c>
      <c r="E510" s="50" t="str">
        <f t="shared" si="67"/>
        <v/>
      </c>
      <c r="F510" s="52" t="str">
        <f t="shared" si="71"/>
        <v/>
      </c>
      <c r="G510" s="50" t="str">
        <f t="shared" si="68"/>
        <v/>
      </c>
      <c r="H510" s="52" t="str">
        <f t="shared" si="69"/>
        <v/>
      </c>
      <c r="I510" s="45" t="str">
        <f t="shared" si="63"/>
        <v/>
      </c>
      <c r="J510" s="45" t="str">
        <f t="shared" si="64"/>
        <v/>
      </c>
      <c r="K510" s="30" t="str">
        <f t="shared" si="70"/>
        <v/>
      </c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x14ac:dyDescent="0.25">
      <c r="A511" s="27"/>
      <c r="B511" s="37">
        <v>478</v>
      </c>
      <c r="C511" s="41">
        <f t="shared" si="65"/>
        <v>43</v>
      </c>
      <c r="D511" s="37">
        <f t="shared" si="66"/>
        <v>20</v>
      </c>
      <c r="E511" s="50" t="str">
        <f t="shared" si="67"/>
        <v/>
      </c>
      <c r="F511" s="52" t="str">
        <f t="shared" si="71"/>
        <v/>
      </c>
      <c r="G511" s="50" t="str">
        <f t="shared" si="68"/>
        <v/>
      </c>
      <c r="H511" s="52" t="str">
        <f t="shared" si="69"/>
        <v/>
      </c>
      <c r="I511" s="45" t="str">
        <f t="shared" si="63"/>
        <v/>
      </c>
      <c r="J511" s="45" t="str">
        <f t="shared" si="64"/>
        <v/>
      </c>
      <c r="K511" s="30" t="str">
        <f t="shared" si="70"/>
        <v/>
      </c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x14ac:dyDescent="0.25">
      <c r="A512" s="27"/>
      <c r="B512" s="37">
        <v>479</v>
      </c>
      <c r="C512" s="41">
        <f t="shared" si="65"/>
        <v>43</v>
      </c>
      <c r="D512" s="37">
        <f t="shared" si="66"/>
        <v>20</v>
      </c>
      <c r="E512" s="50" t="str">
        <f t="shared" si="67"/>
        <v/>
      </c>
      <c r="F512" s="52" t="str">
        <f t="shared" si="71"/>
        <v/>
      </c>
      <c r="G512" s="50" t="str">
        <f t="shared" si="68"/>
        <v/>
      </c>
      <c r="H512" s="52" t="str">
        <f t="shared" si="69"/>
        <v/>
      </c>
      <c r="I512" s="45" t="str">
        <f t="shared" si="63"/>
        <v/>
      </c>
      <c r="J512" s="45" t="str">
        <f t="shared" si="64"/>
        <v/>
      </c>
      <c r="K512" s="30" t="str">
        <f t="shared" si="70"/>
        <v/>
      </c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x14ac:dyDescent="0.25">
      <c r="A513" s="27"/>
      <c r="B513" s="37">
        <v>480</v>
      </c>
      <c r="C513" s="41">
        <f t="shared" si="65"/>
        <v>43</v>
      </c>
      <c r="D513" s="37">
        <f t="shared" si="66"/>
        <v>20</v>
      </c>
      <c r="E513" s="50" t="str">
        <f t="shared" si="67"/>
        <v/>
      </c>
      <c r="F513" s="52" t="str">
        <f t="shared" si="71"/>
        <v/>
      </c>
      <c r="G513" s="50" t="str">
        <f t="shared" si="68"/>
        <v/>
      </c>
      <c r="H513" s="52" t="str">
        <f t="shared" si="69"/>
        <v/>
      </c>
      <c r="I513" s="45" t="str">
        <f t="shared" si="63"/>
        <v/>
      </c>
      <c r="J513" s="45" t="str">
        <f t="shared" si="64"/>
        <v/>
      </c>
      <c r="K513" s="30" t="str">
        <f t="shared" si="70"/>
        <v/>
      </c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x14ac:dyDescent="0.25">
      <c r="A514" s="27"/>
      <c r="B514" s="37">
        <v>481</v>
      </c>
      <c r="C514" s="41">
        <f t="shared" si="65"/>
        <v>43</v>
      </c>
      <c r="D514" s="37">
        <f t="shared" si="66"/>
        <v>20</v>
      </c>
      <c r="E514" s="50" t="str">
        <f t="shared" si="67"/>
        <v/>
      </c>
      <c r="F514" s="52" t="str">
        <f t="shared" si="71"/>
        <v/>
      </c>
      <c r="G514" s="50" t="str">
        <f t="shared" si="68"/>
        <v/>
      </c>
      <c r="H514" s="52" t="str">
        <f t="shared" si="69"/>
        <v/>
      </c>
      <c r="I514" s="45" t="str">
        <f t="shared" si="63"/>
        <v/>
      </c>
      <c r="J514" s="45" t="str">
        <f t="shared" si="64"/>
        <v/>
      </c>
      <c r="K514" s="30" t="str">
        <f t="shared" si="70"/>
        <v/>
      </c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x14ac:dyDescent="0.25">
      <c r="A515" s="27"/>
      <c r="B515" s="37">
        <v>482</v>
      </c>
      <c r="C515" s="41">
        <f t="shared" si="65"/>
        <v>43</v>
      </c>
      <c r="D515" s="37">
        <f t="shared" si="66"/>
        <v>20</v>
      </c>
      <c r="E515" s="50" t="str">
        <f t="shared" si="67"/>
        <v/>
      </c>
      <c r="F515" s="52" t="str">
        <f t="shared" si="71"/>
        <v/>
      </c>
      <c r="G515" s="50" t="str">
        <f t="shared" si="68"/>
        <v/>
      </c>
      <c r="H515" s="52" t="str">
        <f t="shared" si="69"/>
        <v/>
      </c>
      <c r="I515" s="45" t="str">
        <f t="shared" si="63"/>
        <v/>
      </c>
      <c r="J515" s="45" t="str">
        <f t="shared" si="64"/>
        <v/>
      </c>
      <c r="K515" s="30" t="str">
        <f t="shared" si="70"/>
        <v/>
      </c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x14ac:dyDescent="0.25">
      <c r="A516" s="27"/>
      <c r="B516" s="37">
        <v>483</v>
      </c>
      <c r="C516" s="41">
        <f t="shared" si="65"/>
        <v>43</v>
      </c>
      <c r="D516" s="37">
        <f t="shared" si="66"/>
        <v>20</v>
      </c>
      <c r="E516" s="50" t="str">
        <f t="shared" si="67"/>
        <v/>
      </c>
      <c r="F516" s="52" t="str">
        <f t="shared" si="71"/>
        <v/>
      </c>
      <c r="G516" s="50" t="str">
        <f t="shared" si="68"/>
        <v/>
      </c>
      <c r="H516" s="52" t="str">
        <f t="shared" si="69"/>
        <v/>
      </c>
      <c r="I516" s="45" t="str">
        <f t="shared" si="63"/>
        <v/>
      </c>
      <c r="J516" s="45" t="str">
        <f t="shared" si="64"/>
        <v/>
      </c>
      <c r="K516" s="30" t="str">
        <f t="shared" si="70"/>
        <v/>
      </c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x14ac:dyDescent="0.25">
      <c r="A517" s="27"/>
      <c r="B517" s="37">
        <v>484</v>
      </c>
      <c r="C517" s="41">
        <f t="shared" si="65"/>
        <v>43</v>
      </c>
      <c r="D517" s="37">
        <f t="shared" si="66"/>
        <v>20</v>
      </c>
      <c r="E517" s="50" t="str">
        <f t="shared" si="67"/>
        <v/>
      </c>
      <c r="F517" s="52" t="str">
        <f t="shared" si="71"/>
        <v/>
      </c>
      <c r="G517" s="50" t="str">
        <f t="shared" si="68"/>
        <v/>
      </c>
      <c r="H517" s="52" t="str">
        <f t="shared" si="69"/>
        <v/>
      </c>
      <c r="I517" s="45" t="str">
        <f t="shared" si="63"/>
        <v/>
      </c>
      <c r="J517" s="45" t="str">
        <f t="shared" si="64"/>
        <v/>
      </c>
      <c r="K517" s="30" t="str">
        <f t="shared" si="70"/>
        <v/>
      </c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x14ac:dyDescent="0.25">
      <c r="A518" s="27"/>
      <c r="B518" s="37">
        <v>485</v>
      </c>
      <c r="C518" s="41">
        <f t="shared" si="65"/>
        <v>43</v>
      </c>
      <c r="D518" s="37">
        <f t="shared" si="66"/>
        <v>20</v>
      </c>
      <c r="E518" s="50" t="str">
        <f t="shared" si="67"/>
        <v/>
      </c>
      <c r="F518" s="52" t="str">
        <f t="shared" si="71"/>
        <v/>
      </c>
      <c r="G518" s="50" t="str">
        <f t="shared" si="68"/>
        <v/>
      </c>
      <c r="H518" s="52" t="str">
        <f t="shared" si="69"/>
        <v/>
      </c>
      <c r="I518" s="45" t="str">
        <f t="shared" si="63"/>
        <v/>
      </c>
      <c r="J518" s="45" t="str">
        <f t="shared" si="64"/>
        <v/>
      </c>
      <c r="K518" s="30" t="str">
        <f t="shared" si="70"/>
        <v/>
      </c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x14ac:dyDescent="0.25">
      <c r="A519" s="27"/>
      <c r="B519" s="37">
        <v>486</v>
      </c>
      <c r="C519" s="41">
        <f t="shared" si="65"/>
        <v>43</v>
      </c>
      <c r="D519" s="37">
        <f t="shared" si="66"/>
        <v>20</v>
      </c>
      <c r="E519" s="50" t="str">
        <f t="shared" si="67"/>
        <v/>
      </c>
      <c r="F519" s="52" t="str">
        <f t="shared" si="71"/>
        <v/>
      </c>
      <c r="G519" s="50" t="str">
        <f t="shared" si="68"/>
        <v/>
      </c>
      <c r="H519" s="52" t="str">
        <f t="shared" si="69"/>
        <v/>
      </c>
      <c r="I519" s="45" t="str">
        <f t="shared" si="63"/>
        <v/>
      </c>
      <c r="J519" s="45" t="str">
        <f t="shared" si="64"/>
        <v/>
      </c>
      <c r="K519" s="30" t="str">
        <f t="shared" si="70"/>
        <v/>
      </c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x14ac:dyDescent="0.25">
      <c r="A520" s="27"/>
      <c r="B520" s="37">
        <v>487</v>
      </c>
      <c r="C520" s="41">
        <f t="shared" si="65"/>
        <v>43</v>
      </c>
      <c r="D520" s="37">
        <f t="shared" si="66"/>
        <v>20</v>
      </c>
      <c r="E520" s="50" t="str">
        <f t="shared" si="67"/>
        <v/>
      </c>
      <c r="F520" s="52" t="str">
        <f t="shared" si="71"/>
        <v/>
      </c>
      <c r="G520" s="50" t="str">
        <f t="shared" si="68"/>
        <v/>
      </c>
      <c r="H520" s="52" t="str">
        <f t="shared" si="69"/>
        <v/>
      </c>
      <c r="I520" s="45" t="str">
        <f t="shared" si="63"/>
        <v/>
      </c>
      <c r="J520" s="45" t="str">
        <f t="shared" si="64"/>
        <v/>
      </c>
      <c r="K520" s="30" t="str">
        <f t="shared" si="70"/>
        <v/>
      </c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x14ac:dyDescent="0.25">
      <c r="A521" s="27"/>
      <c r="B521" s="37">
        <v>488</v>
      </c>
      <c r="C521" s="41">
        <f t="shared" si="65"/>
        <v>43</v>
      </c>
      <c r="D521" s="37">
        <f t="shared" si="66"/>
        <v>20</v>
      </c>
      <c r="E521" s="50" t="str">
        <f t="shared" si="67"/>
        <v/>
      </c>
      <c r="F521" s="52" t="str">
        <f t="shared" si="71"/>
        <v/>
      </c>
      <c r="G521" s="50" t="str">
        <f t="shared" si="68"/>
        <v/>
      </c>
      <c r="H521" s="52" t="str">
        <f t="shared" si="69"/>
        <v/>
      </c>
      <c r="I521" s="45" t="str">
        <f t="shared" si="63"/>
        <v/>
      </c>
      <c r="J521" s="45" t="str">
        <f t="shared" si="64"/>
        <v/>
      </c>
      <c r="K521" s="30" t="str">
        <f t="shared" si="70"/>
        <v/>
      </c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x14ac:dyDescent="0.25">
      <c r="A522" s="27"/>
      <c r="B522" s="37">
        <v>489</v>
      </c>
      <c r="C522" s="41">
        <f t="shared" si="65"/>
        <v>43</v>
      </c>
      <c r="D522" s="37">
        <f t="shared" si="66"/>
        <v>20</v>
      </c>
      <c r="E522" s="50" t="str">
        <f t="shared" si="67"/>
        <v/>
      </c>
      <c r="F522" s="52" t="str">
        <f t="shared" si="71"/>
        <v/>
      </c>
      <c r="G522" s="50" t="str">
        <f t="shared" si="68"/>
        <v/>
      </c>
      <c r="H522" s="52" t="str">
        <f t="shared" si="69"/>
        <v/>
      </c>
      <c r="I522" s="45" t="str">
        <f t="shared" si="63"/>
        <v/>
      </c>
      <c r="J522" s="45" t="str">
        <f t="shared" si="64"/>
        <v/>
      </c>
      <c r="K522" s="30" t="str">
        <f t="shared" si="70"/>
        <v/>
      </c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x14ac:dyDescent="0.25">
      <c r="A523" s="27"/>
      <c r="B523" s="37">
        <v>490</v>
      </c>
      <c r="C523" s="41">
        <f t="shared" si="65"/>
        <v>43</v>
      </c>
      <c r="D523" s="37">
        <f t="shared" si="66"/>
        <v>20</v>
      </c>
      <c r="E523" s="50" t="str">
        <f t="shared" si="67"/>
        <v/>
      </c>
      <c r="F523" s="52" t="str">
        <f t="shared" si="71"/>
        <v/>
      </c>
      <c r="G523" s="50" t="str">
        <f t="shared" si="68"/>
        <v/>
      </c>
      <c r="H523" s="52" t="str">
        <f t="shared" si="69"/>
        <v/>
      </c>
      <c r="I523" s="45" t="str">
        <f t="shared" si="63"/>
        <v/>
      </c>
      <c r="J523" s="45" t="str">
        <f t="shared" si="64"/>
        <v/>
      </c>
      <c r="K523" s="30" t="str">
        <f t="shared" si="70"/>
        <v/>
      </c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x14ac:dyDescent="0.25">
      <c r="A524" s="27"/>
      <c r="B524" s="37">
        <v>491</v>
      </c>
      <c r="C524" s="41">
        <f t="shared" si="65"/>
        <v>43</v>
      </c>
      <c r="D524" s="37">
        <f t="shared" si="66"/>
        <v>20</v>
      </c>
      <c r="E524" s="50" t="str">
        <f t="shared" si="67"/>
        <v/>
      </c>
      <c r="F524" s="52" t="str">
        <f t="shared" si="71"/>
        <v/>
      </c>
      <c r="G524" s="50" t="str">
        <f t="shared" si="68"/>
        <v/>
      </c>
      <c r="H524" s="52" t="str">
        <f t="shared" si="69"/>
        <v/>
      </c>
      <c r="I524" s="45" t="str">
        <f t="shared" si="63"/>
        <v/>
      </c>
      <c r="J524" s="45" t="str">
        <f t="shared" si="64"/>
        <v/>
      </c>
      <c r="K524" s="30" t="str">
        <f t="shared" si="70"/>
        <v/>
      </c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x14ac:dyDescent="0.25">
      <c r="A525" s="27"/>
      <c r="B525" s="37">
        <v>492</v>
      </c>
      <c r="C525" s="41">
        <f t="shared" si="65"/>
        <v>43</v>
      </c>
      <c r="D525" s="37">
        <f t="shared" si="66"/>
        <v>20</v>
      </c>
      <c r="E525" s="50" t="str">
        <f t="shared" si="67"/>
        <v/>
      </c>
      <c r="F525" s="52" t="str">
        <f t="shared" si="71"/>
        <v/>
      </c>
      <c r="G525" s="50" t="str">
        <f t="shared" si="68"/>
        <v/>
      </c>
      <c r="H525" s="52" t="str">
        <f t="shared" si="69"/>
        <v/>
      </c>
      <c r="I525" s="45" t="str">
        <f t="shared" si="63"/>
        <v/>
      </c>
      <c r="J525" s="45" t="str">
        <f t="shared" si="64"/>
        <v/>
      </c>
      <c r="K525" s="30" t="str">
        <f t="shared" si="70"/>
        <v/>
      </c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x14ac:dyDescent="0.25">
      <c r="A526" s="27"/>
      <c r="B526" s="37">
        <v>493</v>
      </c>
      <c r="C526" s="41">
        <f t="shared" si="65"/>
        <v>43</v>
      </c>
      <c r="D526" s="37">
        <f t="shared" si="66"/>
        <v>20</v>
      </c>
      <c r="E526" s="50" t="str">
        <f t="shared" si="67"/>
        <v/>
      </c>
      <c r="F526" s="52" t="str">
        <f t="shared" si="71"/>
        <v/>
      </c>
      <c r="G526" s="50" t="str">
        <f t="shared" si="68"/>
        <v/>
      </c>
      <c r="H526" s="52" t="str">
        <f t="shared" si="69"/>
        <v/>
      </c>
      <c r="I526" s="45" t="str">
        <f t="shared" ref="I526:I533" si="72">IF(F526="","",H526*B526)</f>
        <v/>
      </c>
      <c r="J526" s="45" t="str">
        <f t="shared" ref="J526:J533" si="73">IF(H526="","",H526+J525)</f>
        <v/>
      </c>
      <c r="K526" s="30" t="str">
        <f t="shared" si="70"/>
        <v/>
      </c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x14ac:dyDescent="0.25">
      <c r="A527" s="27"/>
      <c r="B527" s="37">
        <v>494</v>
      </c>
      <c r="C527" s="41">
        <f t="shared" si="65"/>
        <v>43</v>
      </c>
      <c r="D527" s="37">
        <f t="shared" si="66"/>
        <v>20</v>
      </c>
      <c r="E527" s="50" t="str">
        <f t="shared" si="67"/>
        <v/>
      </c>
      <c r="F527" s="52" t="str">
        <f t="shared" si="71"/>
        <v/>
      </c>
      <c r="G527" s="50" t="str">
        <f t="shared" si="68"/>
        <v/>
      </c>
      <c r="H527" s="52" t="str">
        <f t="shared" si="69"/>
        <v/>
      </c>
      <c r="I527" s="45" t="str">
        <f t="shared" si="72"/>
        <v/>
      </c>
      <c r="J527" s="45" t="str">
        <f t="shared" si="73"/>
        <v/>
      </c>
      <c r="K527" s="30" t="str">
        <f t="shared" si="70"/>
        <v/>
      </c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x14ac:dyDescent="0.25">
      <c r="A528" s="27"/>
      <c r="B528" s="37">
        <v>495</v>
      </c>
      <c r="C528" s="41">
        <f t="shared" si="65"/>
        <v>43</v>
      </c>
      <c r="D528" s="37">
        <f t="shared" si="66"/>
        <v>20</v>
      </c>
      <c r="E528" s="50" t="str">
        <f t="shared" si="67"/>
        <v/>
      </c>
      <c r="F528" s="52" t="str">
        <f t="shared" si="71"/>
        <v/>
      </c>
      <c r="G528" s="50" t="str">
        <f t="shared" si="68"/>
        <v/>
      </c>
      <c r="H528" s="52" t="str">
        <f t="shared" si="69"/>
        <v/>
      </c>
      <c r="I528" s="45" t="str">
        <f t="shared" si="72"/>
        <v/>
      </c>
      <c r="J528" s="45" t="str">
        <f t="shared" si="73"/>
        <v/>
      </c>
      <c r="K528" s="30" t="str">
        <f t="shared" si="70"/>
        <v/>
      </c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x14ac:dyDescent="0.25">
      <c r="A529" s="27"/>
      <c r="B529" s="37">
        <v>496</v>
      </c>
      <c r="C529" s="41">
        <f t="shared" si="65"/>
        <v>43</v>
      </c>
      <c r="D529" s="37">
        <f t="shared" si="66"/>
        <v>20</v>
      </c>
      <c r="E529" s="50" t="str">
        <f t="shared" si="67"/>
        <v/>
      </c>
      <c r="F529" s="52" t="str">
        <f t="shared" si="71"/>
        <v/>
      </c>
      <c r="G529" s="50" t="str">
        <f t="shared" si="68"/>
        <v/>
      </c>
      <c r="H529" s="52" t="str">
        <f t="shared" si="69"/>
        <v/>
      </c>
      <c r="I529" s="45" t="str">
        <f t="shared" si="72"/>
        <v/>
      </c>
      <c r="J529" s="45" t="str">
        <f t="shared" si="73"/>
        <v/>
      </c>
      <c r="K529" s="30" t="str">
        <f t="shared" si="70"/>
        <v/>
      </c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x14ac:dyDescent="0.25">
      <c r="A530" s="27"/>
      <c r="B530" s="37">
        <v>497</v>
      </c>
      <c r="C530" s="41">
        <f t="shared" si="65"/>
        <v>43</v>
      </c>
      <c r="D530" s="37">
        <f t="shared" si="66"/>
        <v>20</v>
      </c>
      <c r="E530" s="50" t="str">
        <f t="shared" si="67"/>
        <v/>
      </c>
      <c r="F530" s="52" t="str">
        <f t="shared" si="71"/>
        <v/>
      </c>
      <c r="G530" s="50" t="str">
        <f t="shared" si="68"/>
        <v/>
      </c>
      <c r="H530" s="52" t="str">
        <f t="shared" si="69"/>
        <v/>
      </c>
      <c r="I530" s="45" t="str">
        <f t="shared" si="72"/>
        <v/>
      </c>
      <c r="J530" s="45" t="str">
        <f t="shared" si="73"/>
        <v/>
      </c>
      <c r="K530" s="30" t="str">
        <f t="shared" si="70"/>
        <v/>
      </c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x14ac:dyDescent="0.25">
      <c r="A531" s="27"/>
      <c r="B531" s="37">
        <v>498</v>
      </c>
      <c r="C531" s="41">
        <f t="shared" si="65"/>
        <v>43</v>
      </c>
      <c r="D531" s="37">
        <f t="shared" si="66"/>
        <v>20</v>
      </c>
      <c r="E531" s="50" t="str">
        <f t="shared" si="67"/>
        <v/>
      </c>
      <c r="F531" s="52" t="str">
        <f t="shared" si="71"/>
        <v/>
      </c>
      <c r="G531" s="50" t="str">
        <f t="shared" si="68"/>
        <v/>
      </c>
      <c r="H531" s="52" t="str">
        <f t="shared" si="69"/>
        <v/>
      </c>
      <c r="I531" s="45" t="str">
        <f t="shared" si="72"/>
        <v/>
      </c>
      <c r="J531" s="45" t="str">
        <f t="shared" si="73"/>
        <v/>
      </c>
      <c r="K531" s="30" t="str">
        <f t="shared" si="70"/>
        <v/>
      </c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x14ac:dyDescent="0.25">
      <c r="A532" s="27"/>
      <c r="B532" s="37">
        <v>499</v>
      </c>
      <c r="C532" s="41">
        <f t="shared" si="65"/>
        <v>43</v>
      </c>
      <c r="D532" s="37">
        <f t="shared" si="66"/>
        <v>20</v>
      </c>
      <c r="E532" s="50" t="str">
        <f t="shared" si="67"/>
        <v/>
      </c>
      <c r="F532" s="52" t="str">
        <f t="shared" si="71"/>
        <v/>
      </c>
      <c r="G532" s="50" t="str">
        <f t="shared" si="68"/>
        <v/>
      </c>
      <c r="H532" s="52" t="str">
        <f t="shared" si="69"/>
        <v/>
      </c>
      <c r="I532" s="45" t="str">
        <f t="shared" si="72"/>
        <v/>
      </c>
      <c r="J532" s="45" t="str">
        <f t="shared" si="73"/>
        <v/>
      </c>
      <c r="K532" s="30" t="str">
        <f t="shared" si="70"/>
        <v/>
      </c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x14ac:dyDescent="0.25">
      <c r="A533" s="27"/>
      <c r="B533" s="37">
        <v>500</v>
      </c>
      <c r="C533" s="41">
        <f t="shared" si="65"/>
        <v>43</v>
      </c>
      <c r="D533" s="37">
        <f t="shared" si="66"/>
        <v>20</v>
      </c>
      <c r="E533" s="50" t="str">
        <f t="shared" si="67"/>
        <v/>
      </c>
      <c r="F533" s="52" t="str">
        <f t="shared" si="71"/>
        <v/>
      </c>
      <c r="G533" s="50" t="str">
        <f t="shared" si="68"/>
        <v/>
      </c>
      <c r="H533" s="52" t="str">
        <f t="shared" si="69"/>
        <v/>
      </c>
      <c r="I533" s="45" t="str">
        <f t="shared" si="72"/>
        <v/>
      </c>
      <c r="J533" s="45" t="str">
        <f t="shared" si="73"/>
        <v/>
      </c>
      <c r="K533" s="30" t="str">
        <f t="shared" si="70"/>
        <v/>
      </c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</sheetData>
  <sheetProtection algorithmName="SHA-512" hashValue="VyIpmvjq/odyH2+36kGX+7oRTojdGXOlEjMO6FIn5mFkXsJi1g4HJ8wToCAkD/9QILNVvmRY9pUVRbw/oF3ARA==" saltValue="aPpRtZkufCF1OfHChtIZnw==" spinCount="100000" sheet="1" objects="1" scenarios="1"/>
  <mergeCells count="12">
    <mergeCell ref="K7:P7"/>
    <mergeCell ref="A7:F7"/>
    <mergeCell ref="Q7:X7"/>
    <mergeCell ref="Q27:X28"/>
    <mergeCell ref="E32:F32"/>
    <mergeCell ref="G32:H32"/>
    <mergeCell ref="G7:J7"/>
    <mergeCell ref="H20:I20"/>
    <mergeCell ref="H26:I26"/>
    <mergeCell ref="I24:I25"/>
    <mergeCell ref="G24:H25"/>
    <mergeCell ref="A8:F11"/>
  </mergeCells>
  <pageMargins left="0.25" right="0.25" top="0.75" bottom="0.75" header="0.3" footer="0.3"/>
  <pageSetup scale="83" orientation="landscape" horizontalDpi="4294967293" r:id="rId1"/>
  <headerFooter>
    <oddHeader>&amp;L&amp;12Hoja de cálculo elaborada por: 
Alfredo Alonso Rodríguez&amp;C&amp;12Universidad de Sonora&amp;14
&amp;10Hermosillo, Sonora, México&amp;R&amp;12Teoría de colas</oddHeader>
  </headerFooter>
  <colBreaks count="1" manualBreakCount="1">
    <brk id="10" min="6" max="28" man="1"/>
  </colBreaks>
  <ignoredErrors>
    <ignoredError sqref="H26:I27 H17:H18 C20:C23 C26:C28 H28:I28 J24:J25 C24:C25 H20:I22 J13:J16 J8:J1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4</xdr:col>
                    <xdr:colOff>28575</xdr:colOff>
                    <xdr:row>13</xdr:row>
                    <xdr:rowOff>9525</xdr:rowOff>
                  </from>
                  <to>
                    <xdr:col>4</xdr:col>
                    <xdr:colOff>476250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4</xdr:col>
                    <xdr:colOff>28575</xdr:colOff>
                    <xdr:row>17</xdr:row>
                    <xdr:rowOff>19050</xdr:rowOff>
                  </from>
                  <to>
                    <xdr:col>5</xdr:col>
                    <xdr:colOff>504825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Drop Down 2">
              <controlPr defaultSize="0" autoLine="0" autoPict="0">
                <anchor moveWithCells="1">
                  <from>
                    <xdr:col>8</xdr:col>
                    <xdr:colOff>0</xdr:colOff>
                    <xdr:row>16</xdr:row>
                    <xdr:rowOff>104775</xdr:rowOff>
                  </from>
                  <to>
                    <xdr:col>8</xdr:col>
                    <xdr:colOff>504825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Drop Down 3">
              <controlPr defaultSize="0" autoLine="0" autoPict="0">
                <anchor moveWithCells="1">
                  <from>
                    <xdr:col>7</xdr:col>
                    <xdr:colOff>504825</xdr:colOff>
                    <xdr:row>23</xdr:row>
                    <xdr:rowOff>95250</xdr:rowOff>
                  </from>
                  <to>
                    <xdr:col>8</xdr:col>
                    <xdr:colOff>476250</xdr:colOff>
                    <xdr:row>24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topLeftCell="A37" zoomScale="80" zoomScaleNormal="80" zoomScaleSheetLayoutView="25" workbookViewId="0">
      <selection activeCell="F59" sqref="F59"/>
    </sheetView>
  </sheetViews>
  <sheetFormatPr baseColWidth="10" defaultRowHeight="15" x14ac:dyDescent="0.25"/>
  <sheetData>
    <row r="1" spans="1:13" ht="15.75" customHeight="1" x14ac:dyDescent="0.25">
      <c r="A1" s="171" t="s">
        <v>130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x14ac:dyDescent="0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7" spans="1:13" x14ac:dyDescent="0.25">
      <c r="K7" s="134" t="s">
        <v>112</v>
      </c>
    </row>
    <row r="8" spans="1:13" x14ac:dyDescent="0.25">
      <c r="K8" s="134" t="s">
        <v>111</v>
      </c>
    </row>
    <row r="15" spans="1:13" x14ac:dyDescent="0.25">
      <c r="A15" s="177" t="s">
        <v>115</v>
      </c>
      <c r="B15" s="177"/>
      <c r="C15" s="177"/>
      <c r="D15" s="177"/>
      <c r="E15" s="177"/>
    </row>
    <row r="16" spans="1:13" x14ac:dyDescent="0.25">
      <c r="A16" s="177"/>
      <c r="B16" s="177"/>
      <c r="C16" s="177"/>
      <c r="D16" s="177"/>
      <c r="E16" s="177"/>
    </row>
    <row r="23" spans="9:12" x14ac:dyDescent="0.25">
      <c r="L23" s="134" t="s">
        <v>96</v>
      </c>
    </row>
    <row r="24" spans="9:12" x14ac:dyDescent="0.25">
      <c r="I24" s="139" t="s">
        <v>110</v>
      </c>
      <c r="L24" s="134" t="s">
        <v>120</v>
      </c>
    </row>
    <row r="25" spans="9:12" x14ac:dyDescent="0.25">
      <c r="I25" s="139" t="s">
        <v>97</v>
      </c>
    </row>
    <row r="26" spans="9:12" x14ac:dyDescent="0.25">
      <c r="K26" s="137"/>
    </row>
    <row r="27" spans="9:12" x14ac:dyDescent="0.25">
      <c r="K27" s="137" t="s">
        <v>109</v>
      </c>
    </row>
    <row r="28" spans="9:12" x14ac:dyDescent="0.25">
      <c r="K28" s="137" t="s">
        <v>108</v>
      </c>
    </row>
    <row r="29" spans="9:12" x14ac:dyDescent="0.25">
      <c r="K29" s="139" t="s">
        <v>107</v>
      </c>
    </row>
    <row r="30" spans="9:12" x14ac:dyDescent="0.25">
      <c r="J30" s="173" t="s">
        <v>102</v>
      </c>
      <c r="K30" s="141" t="s">
        <v>104</v>
      </c>
    </row>
    <row r="31" spans="9:12" x14ac:dyDescent="0.25">
      <c r="J31" s="173"/>
      <c r="K31" s="140" t="s">
        <v>103</v>
      </c>
    </row>
    <row r="33" spans="5:13" ht="15" customHeight="1" x14ac:dyDescent="0.25">
      <c r="H33" s="173" t="s">
        <v>102</v>
      </c>
      <c r="I33" s="174" t="s">
        <v>105</v>
      </c>
      <c r="J33" s="139" t="s">
        <v>100</v>
      </c>
      <c r="L33" s="175" t="s">
        <v>106</v>
      </c>
      <c r="M33" s="139" t="s">
        <v>6</v>
      </c>
    </row>
    <row r="34" spans="5:13" x14ac:dyDescent="0.25">
      <c r="H34" s="173"/>
      <c r="I34" s="174"/>
      <c r="J34" s="139" t="s">
        <v>6</v>
      </c>
      <c r="L34" s="176"/>
      <c r="M34" s="139" t="s">
        <v>101</v>
      </c>
    </row>
    <row r="36" spans="5:13" x14ac:dyDescent="0.25">
      <c r="I36" s="173" t="s">
        <v>102</v>
      </c>
      <c r="J36" s="174" t="s">
        <v>113</v>
      </c>
      <c r="K36" s="139" t="s">
        <v>100</v>
      </c>
      <c r="L36" s="139" t="s">
        <v>6</v>
      </c>
    </row>
    <row r="37" spans="5:13" x14ac:dyDescent="0.25">
      <c r="I37" s="173"/>
      <c r="J37" s="174"/>
      <c r="K37" s="139" t="s">
        <v>6</v>
      </c>
      <c r="L37" s="139" t="s">
        <v>101</v>
      </c>
    </row>
    <row r="39" spans="5:13" x14ac:dyDescent="0.25">
      <c r="J39" s="173" t="s">
        <v>102</v>
      </c>
      <c r="K39" s="174" t="s">
        <v>113</v>
      </c>
      <c r="L39" s="139" t="s">
        <v>100</v>
      </c>
    </row>
    <row r="40" spans="5:13" x14ac:dyDescent="0.25">
      <c r="J40" s="173"/>
      <c r="K40" s="174"/>
      <c r="L40" s="139" t="s">
        <v>101</v>
      </c>
      <c r="M40" s="140"/>
    </row>
    <row r="42" spans="5:13" x14ac:dyDescent="0.25">
      <c r="K42" s="138" t="s">
        <v>114</v>
      </c>
    </row>
    <row r="46" spans="5:13" x14ac:dyDescent="0.25">
      <c r="G46" s="134" t="s">
        <v>129</v>
      </c>
    </row>
    <row r="47" spans="5:13" x14ac:dyDescent="0.25">
      <c r="E47" s="135" t="s">
        <v>128</v>
      </c>
    </row>
    <row r="49" spans="6:12" x14ac:dyDescent="0.25">
      <c r="F49" s="178" t="s">
        <v>123</v>
      </c>
      <c r="G49" s="178"/>
      <c r="H49" s="178"/>
      <c r="I49" s="178"/>
      <c r="J49" s="180" t="s">
        <v>122</v>
      </c>
      <c r="K49" s="136" t="s">
        <v>124</v>
      </c>
      <c r="L49" s="181" t="str">
        <f>CONCATENATE("=     ",FIXED((73-60)*100/73,2),"%")</f>
        <v>=     17.81%</v>
      </c>
    </row>
    <row r="50" spans="6:12" x14ac:dyDescent="0.25">
      <c r="F50" s="179" t="s">
        <v>121</v>
      </c>
      <c r="G50" s="179"/>
      <c r="H50" s="179"/>
      <c r="I50" s="179"/>
      <c r="J50" s="180"/>
      <c r="K50" s="145">
        <v>73</v>
      </c>
      <c r="L50" s="181"/>
    </row>
    <row r="54" spans="6:12" x14ac:dyDescent="0.25">
      <c r="L54" s="146" t="s">
        <v>125</v>
      </c>
    </row>
    <row r="55" spans="6:12" x14ac:dyDescent="0.25">
      <c r="L55" s="146" t="s">
        <v>126</v>
      </c>
    </row>
    <row r="56" spans="6:12" x14ac:dyDescent="0.25">
      <c r="L56" s="146" t="s">
        <v>127</v>
      </c>
    </row>
    <row r="59" spans="6:12" x14ac:dyDescent="0.25">
      <c r="F59" t="s">
        <v>118</v>
      </c>
    </row>
    <row r="60" spans="6:12" x14ac:dyDescent="0.25">
      <c r="F60" t="s">
        <v>119</v>
      </c>
    </row>
  </sheetData>
  <mergeCells count="14">
    <mergeCell ref="F49:I49"/>
    <mergeCell ref="F50:I50"/>
    <mergeCell ref="J49:J50"/>
    <mergeCell ref="L49:L50"/>
    <mergeCell ref="I36:I37"/>
    <mergeCell ref="J36:J37"/>
    <mergeCell ref="J39:J40"/>
    <mergeCell ref="K39:K40"/>
    <mergeCell ref="A1:M5"/>
    <mergeCell ref="J30:J31"/>
    <mergeCell ref="I33:I34"/>
    <mergeCell ref="H33:H34"/>
    <mergeCell ref="L33:L34"/>
    <mergeCell ref="A15:E1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Teoria de Colas</vt:lpstr>
      <vt:lpstr>Ejemplo de uso de programa</vt:lpstr>
      <vt:lpstr>'Ejemplo de uso de programa'!Área_de_impresión</vt:lpstr>
      <vt:lpstr>'Teoria de Colas'!Área_de_impresión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User</cp:lastModifiedBy>
  <cp:lastPrinted>2013-05-03T00:43:20Z</cp:lastPrinted>
  <dcterms:created xsi:type="dcterms:W3CDTF">2012-01-27T05:16:56Z</dcterms:created>
  <dcterms:modified xsi:type="dcterms:W3CDTF">2017-05-08T13:32:05Z</dcterms:modified>
</cp:coreProperties>
</file>